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trf3jusbr.sharepoint.com/sites/SeodePlanejamentodeContrataes/Shared Documents/PAC - Plano Anual de Contratações/2022/"/>
    </mc:Choice>
  </mc:AlternateContent>
  <xr:revisionPtr revIDLastSave="167" documentId="11_F468DFDFB6A87B6E011DFACA1755340E11F2B047" xr6:coauthVersionLast="47" xr6:coauthVersionMax="47" xr10:uidLastSave="{F484DAFA-1384-4C7D-AA8F-2747C2D55877}"/>
  <bookViews>
    <workbookView xWindow="-120" yWindow="-120" windowWidth="38640" windowHeight="15840" xr2:uid="{00000000-000D-0000-FFFF-FFFF00000000}"/>
  </bookViews>
  <sheets>
    <sheet name="CONSOLIDAÇÃO" sheetId="15" r:id="rId1"/>
    <sheet name="UAPA" sheetId="16" r:id="rId2"/>
    <sheet name="UCIN" sheetId="11" r:id="rId3"/>
    <sheet name="UGEP" sheetId="13" r:id="rId4"/>
    <sheet name="UMAD" sheetId="12" r:id="rId5"/>
    <sheet name="UMIN" sheetId="10" r:id="rId6"/>
    <sheet name="USAS" sheetId="14" r:id="rId7"/>
    <sheet name="_Status" sheetId="9" state="hidden" r:id="rId8"/>
    <sheet name="_Subsecretarias" sheetId="3" state="hidden" r:id="rId9"/>
    <sheet name="_Núcleos" sheetId="4" state="hidden" r:id="rId10"/>
    <sheet name="_ObjetivosEstrategicos" sheetId="8" state="hidden" r:id="rId11"/>
  </sheets>
  <externalReferences>
    <externalReference r:id="rId12"/>
  </externalReferences>
  <definedNames>
    <definedName name="LAcoesOrcamentarias">'[1]pacGestor2021_v.3.1'!#REF!</definedName>
    <definedName name="LAreasGestoras">'[1]pacGestor2021_v.3.1'!#REF!</definedName>
    <definedName name="ListaStatus" localSheetId="1">_TStatus[Status]</definedName>
    <definedName name="ListaStatus" localSheetId="2">_TStatus[Status]</definedName>
    <definedName name="ListaStatus" localSheetId="3">_TStatus[Status]</definedName>
    <definedName name="ListaStatus" localSheetId="4">_TStatus[Status]</definedName>
    <definedName name="ListaStatus" localSheetId="5">_TStatus[Status]</definedName>
    <definedName name="ListaStatus" localSheetId="6">_TStatus[Status]</definedName>
    <definedName name="ListaStatus">_TStatus[Status]</definedName>
    <definedName name="LObjetivosEstrategicos">'[1]pacGestor2021_v.3.1'!#REF!</definedName>
    <definedName name="LObjetos">'[1]pacGestor2021_v.3.1'!#REF!</definedName>
    <definedName name="LOrgaos">'[1]pacGestor2021_v.3.1'!#REF!</definedName>
    <definedName name="LOrigemDaDemanda">'[1]pacGestor2021_v.3.1'!#REF!</definedName>
    <definedName name="LSubsecretarias">'[1]pacGestor2021_v.3.1'!#REF!</definedName>
    <definedName name="LUnidadesDemandantes">'[1]pacGestor2021_v.3.1'!#REF!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16" l="1"/>
  <c r="F6" i="15" s="1"/>
  <c r="G36" i="12" l="1"/>
  <c r="G35" i="12"/>
  <c r="F1" i="10" l="1"/>
  <c r="F10" i="15" s="1"/>
  <c r="F1" i="12"/>
  <c r="F9" i="15" s="1"/>
  <c r="F1" i="11"/>
  <c r="F7" i="15" s="1"/>
  <c r="F1" i="13"/>
  <c r="F8" i="15" s="1"/>
  <c r="F1" i="14"/>
  <c r="F11" i="15" s="1"/>
  <c r="F12" i="15" l="1"/>
</calcChain>
</file>

<file path=xl/sharedStrings.xml><?xml version="1.0" encoding="utf-8"?>
<sst xmlns="http://schemas.openxmlformats.org/spreadsheetml/2006/main" count="4164" uniqueCount="1287">
  <si>
    <t>Seção Judiciária de São Paulo</t>
  </si>
  <si>
    <t>Plano Anual de Contratações (PAC) 2022</t>
  </si>
  <si>
    <t>Área Contratante</t>
  </si>
  <si>
    <t>DOC SEI</t>
  </si>
  <si>
    <t>Valores Consolidados</t>
  </si>
  <si>
    <t>UAPA</t>
  </si>
  <si>
    <t>UCIN</t>
  </si>
  <si>
    <t>UGEP</t>
  </si>
  <si>
    <t>UMAD</t>
  </si>
  <si>
    <t>UMIN</t>
  </si>
  <si>
    <t>USAS</t>
  </si>
  <si>
    <t>TOTAL</t>
  </si>
  <si>
    <t>Aprovação do PAC 2022</t>
  </si>
  <si>
    <t>Despacho nº 8588756</t>
  </si>
  <si>
    <t>Demandas Intercorrentes</t>
  </si>
  <si>
    <t>Despacho nº</t>
  </si>
  <si>
    <t>Legenda:</t>
  </si>
  <si>
    <t>Unidade Requisitante</t>
  </si>
  <si>
    <t>Área responsável pela gestão da contratação.</t>
  </si>
  <si>
    <t>Objeto</t>
  </si>
  <si>
    <t>Descrição sucinta do objeto da contratação.</t>
  </si>
  <si>
    <t>Código do Objeto</t>
  </si>
  <si>
    <t>Código CATMAT / CATSER do objeto.</t>
  </si>
  <si>
    <t>Quantidade Estimada</t>
  </si>
  <si>
    <t>Se viável, quantificar o objeto da contratação.</t>
  </si>
  <si>
    <t>Valor Estimado</t>
  </si>
  <si>
    <t>Valor estimado da contratação como um todo.</t>
  </si>
  <si>
    <t>Justificativa da Contratação</t>
  </si>
  <si>
    <t>Informar os motivos que tornam a contratação necessária.</t>
  </si>
  <si>
    <t>Grau de Prioridade</t>
  </si>
  <si>
    <t>Alto, Médio ou Baixo</t>
  </si>
  <si>
    <t>Objetivos(s) Estratégico(s)</t>
  </si>
  <si>
    <t>Informar qual é o objetivo estratégico que a contratação visa alcançar.</t>
  </si>
  <si>
    <t>N - Nova
R - Renovação</t>
  </si>
  <si>
    <t>Prorrogação de Contrato (R) ou Nova Contratação (N).</t>
  </si>
  <si>
    <t>Data Prevista para a Contratação</t>
  </si>
  <si>
    <t>Em caso de nova contratação, informar a data prevista para a sua conclusão.</t>
  </si>
  <si>
    <t>Nº do Contrato</t>
  </si>
  <si>
    <t>Em caso de prorrogação, informar o nº do contrato que será prorrogado.</t>
  </si>
  <si>
    <t>Fim da Vigência</t>
  </si>
  <si>
    <t>Em caso de prorrogação, informar a data final de vigência do contrato vigente.</t>
  </si>
  <si>
    <t>Processo SEI</t>
  </si>
  <si>
    <t>Informar o processo SEI em que a nova contratação ou a prorrogação será processada.</t>
  </si>
  <si>
    <r>
      <rPr>
        <sz val="16"/>
        <color theme="4" tint="-0.249977111117893"/>
        <rFont val="Calibri"/>
        <family val="2"/>
        <scheme val="minor"/>
      </rPr>
      <t>Seção Judiciária de São Paulo</t>
    </r>
    <r>
      <rPr>
        <b/>
        <sz val="18"/>
        <color theme="4" tint="-0.249977111117893"/>
        <rFont val="Calibri"/>
        <family val="2"/>
        <scheme val="minor"/>
      </rPr>
      <t xml:space="preserve">
Subsecretaria de Serviços Judiciais Auxiliares (UAPA)
</t>
    </r>
    <r>
      <rPr>
        <sz val="14"/>
        <color theme="4" tint="-0.249977111117893"/>
        <rFont val="Calibri"/>
        <family val="2"/>
        <scheme val="minor"/>
      </rPr>
      <t>Plano Anual de Contratações 2022 (Resolução PRES nº 350/2020, com alterações).</t>
    </r>
  </si>
  <si>
    <t>Unidade Requisitante
(Área Gestora)</t>
  </si>
  <si>
    <r>
      <rPr>
        <b/>
        <sz val="11"/>
        <color theme="0"/>
        <rFont val="Calibri"/>
        <family val="2"/>
        <scheme val="minor"/>
      </rPr>
      <t>Contratos Vigentes</t>
    </r>
    <r>
      <rPr>
        <sz val="11"/>
        <color theme="0"/>
        <rFont val="Calibri"/>
        <family val="2"/>
        <scheme val="minor"/>
      </rPr>
      <t xml:space="preserve">
(para renovações em 2022)</t>
    </r>
  </si>
  <si>
    <t>Núcleo</t>
  </si>
  <si>
    <t>Seção</t>
  </si>
  <si>
    <t>Código
(CATMAT / CATSER)</t>
  </si>
  <si>
    <t>Objetivo Estratégico Atendido pela Contratação</t>
  </si>
  <si>
    <t>N - Nova contratação
R - Renovação de Contrato</t>
  </si>
  <si>
    <t>Data Prevista para a  Contratação</t>
  </si>
  <si>
    <t>Status</t>
  </si>
  <si>
    <t>Andamento</t>
  </si>
  <si>
    <t>Observação</t>
  </si>
  <si>
    <t>NUDJ</t>
  </si>
  <si>
    <t>PRESTAÇÃO DE SERVIÇOS DE ARMAZENAMENTO E MOVIMENTAÇÃO FÍSICA DO ACERVO ARQUIVÍSTICO DA JUSTIÇA FEDERAL DE PRIMEIRO GRAU EM SÃO PAULO</t>
  </si>
  <si>
    <t>12 MESES</t>
  </si>
  <si>
    <t>CONTRATAÇÃO DE SERVIÇOS DE GESTÃO, GUARDA, ARMAZENAMENTO E MOVIMENTAÇÃO DE PREOCESOS E DOCUMENTOS FÍSICOS QUE SE FUNDAMENTA NA INADEQUAÇÃO DAS INSTALAÇÕES DO ANEXO PRESIDENTE WILSON PELA FALTA DE AVCB - AUTO DE VISTORIA DO CORPO DE BOMBEIROS.</t>
  </si>
  <si>
    <t>Alto</t>
  </si>
  <si>
    <t>Fortalecimento da relação institucional da Justiça Federal com a sociedade</t>
  </si>
  <si>
    <t>R</t>
  </si>
  <si>
    <t>CT 04.759.10.21</t>
  </si>
  <si>
    <t>0022747-74.2020.4.03.8001</t>
  </si>
  <si>
    <t>Inclusão indevida no PAC</t>
  </si>
  <si>
    <t>-</t>
  </si>
  <si>
    <t>O contrato foi firmado em 07/2021, com vigência inicial de 60 meses (até 07/2026, portanto).
Desta forma, em 2022, não haverá prorrogação, tampouco a necessidade de nova contratação.</t>
  </si>
  <si>
    <r>
      <rPr>
        <sz val="16"/>
        <color theme="4" tint="-0.249977111117893"/>
        <rFont val="Calibri"/>
        <family val="2"/>
        <scheme val="minor"/>
      </rPr>
      <t>Seção Judiciária de São Paulo</t>
    </r>
    <r>
      <rPr>
        <b/>
        <sz val="18"/>
        <color theme="4" tint="-0.249977111117893"/>
        <rFont val="Calibri"/>
        <family val="2"/>
        <scheme val="minor"/>
      </rPr>
      <t xml:space="preserve">
Subsecretaria de Comunicação, Conhecimento e Inovação (UCIN)
</t>
    </r>
    <r>
      <rPr>
        <sz val="14"/>
        <color theme="4" tint="-0.249977111117893"/>
        <rFont val="Calibri"/>
        <family val="2"/>
        <scheme val="minor"/>
      </rPr>
      <t>Plano Anual de Contratações 2022 (Resolução PRES nº 350/2020, com alterações).</t>
    </r>
  </si>
  <si>
    <t>Objeto (Descrição Sucinta)</t>
  </si>
  <si>
    <t>Código do Objeto
(CATMAT / CATSER)</t>
  </si>
  <si>
    <t>Justificativa da Aquisição/Contratação</t>
  </si>
  <si>
    <t>Objetivos(s) Estratégico(s) Atendido(s) pela Aquisição</t>
  </si>
  <si>
    <t>NUBI</t>
  </si>
  <si>
    <t>Jornal Folha de S. Paulo (Jornal digital)</t>
  </si>
  <si>
    <t>Garantir a atualização do acervo da Biblioteca, bem como de unidades administrativas, para atendimento a todas as necessidades informacionais de Magistrados e servidores, bem como promover o acesso a veículos de comunicação e a portal de notícias a ser diariamente consultados, com o objetivo de monitorar a imagem da Justiça Federal da 3ª Região, gerenciar riscos de processos e questões sensíveis afetas à JF3R.</t>
  </si>
  <si>
    <t>Agilidade e produtividade na prestação jurisdicional</t>
  </si>
  <si>
    <t>N</t>
  </si>
  <si>
    <t>0001664-31.2022.4.03.8001</t>
  </si>
  <si>
    <t>Contratação / Prorrogação Concluída</t>
  </si>
  <si>
    <t>03/08/2022 Emissão da Nota de Empenho 8973681.</t>
  </si>
  <si>
    <t>Livros físicos (material permanente)</t>
  </si>
  <si>
    <t>Garantir a atualização do acervo da Biblioteca, bem como de unidades administrativas, para atendimento a todas as necessidades informacionais de Magistrados e servidores com materiais que não compõem os portais de livros digitais que adquirimos</t>
  </si>
  <si>
    <t>0006996-76.2022.4.03.8001</t>
  </si>
  <si>
    <t>18/08/2022 Assinatura da ARP nº 12.1259.10.22.</t>
  </si>
  <si>
    <t>Boletins Governet (Assinatura digital)</t>
  </si>
  <si>
    <t>Aquisição para o Núcleo de Controle Interno - NUCI: permitir aos servidores lotados no núcleo ter acesso às recentes decisões, pareceres e acórdãos, não só dos órgãos judiciários, mas também das Cortes de Contas, sobre o regime de pessoal na Administração Pública, mas também sobre a matéria orçamentária, ferramentas essenciais às análises, auditorias e consultorias previstas no PAA (Plano Anual de Auditoria) a serem  empreendidas</t>
  </si>
  <si>
    <t>0001663-46.2022.4.03.8001</t>
  </si>
  <si>
    <t>Contratação Cancelada</t>
  </si>
  <si>
    <t>21/07/2022 Termo de Encerramento 8935274, noticiando o desinteresse da Área Demandante na contratação do objeto.</t>
  </si>
  <si>
    <t>Lex/Magister (Periódicos digitais)</t>
  </si>
  <si>
    <t>Garantir a atualização do acervo da Biblioteca, bem como de unidades administrativas, para atendimento a todas as necessidades informacionais de Magistrados e servidores</t>
  </si>
  <si>
    <t>0001665-16.2022.4.03.8001</t>
  </si>
  <si>
    <t>25/07/2022 Emissão da Nota de Empenho 8942729.</t>
  </si>
  <si>
    <t>NUES</t>
  </si>
  <si>
    <t>Instrutoria Interna</t>
  </si>
  <si>
    <t>Resolução 294/2014 - CJF</t>
  </si>
  <si>
    <t>Aperfeiçoamento da gestão de pessoas</t>
  </si>
  <si>
    <t>Não se trata de contratação.</t>
  </si>
  <si>
    <t>Curso de Pessoa Jurídica</t>
  </si>
  <si>
    <t>Resolução 169/2008 - TRF3</t>
  </si>
  <si>
    <t>Processo não localizado</t>
  </si>
  <si>
    <t>Durante o exercício, serão abertos diversos processos individuais para as contratações.</t>
  </si>
  <si>
    <t>Reembolso Pós-Graduação</t>
  </si>
  <si>
    <t>Resolução 216/2002 - CJF3R</t>
  </si>
  <si>
    <t xml:space="preserve">Resolução 176/2008 - TRF3 </t>
  </si>
  <si>
    <t>Diárias e Passagens</t>
  </si>
  <si>
    <t>Bilhetes Rodoviários</t>
  </si>
  <si>
    <r>
      <rPr>
        <sz val="16"/>
        <color theme="4" tint="-0.249977111117893"/>
        <rFont val="Calibri"/>
        <family val="2"/>
        <scheme val="minor"/>
      </rPr>
      <t>Seção Judiciária de São Paulo</t>
    </r>
    <r>
      <rPr>
        <b/>
        <sz val="18"/>
        <color theme="4" tint="-0.249977111117893"/>
        <rFont val="Calibri"/>
        <family val="2"/>
        <scheme val="minor"/>
      </rPr>
      <t xml:space="preserve">
Subsecretaria de Gestão de Pessoas (UGEP)
</t>
    </r>
    <r>
      <rPr>
        <sz val="14"/>
        <color theme="4" tint="-0.249977111117893"/>
        <rFont val="Calibri"/>
        <family val="2"/>
        <scheme val="minor"/>
      </rPr>
      <t>Plano Anual de Contratações 2022 (Resolução PRES nº 350/2020, com alterações)</t>
    </r>
  </si>
  <si>
    <t>NUIP</t>
  </si>
  <si>
    <t>SUIG</t>
  </si>
  <si>
    <t>Crachás em PVC para servidores da SJSP e Magistrados</t>
  </si>
  <si>
    <t>Documento de identificação de uso obrigatório para servidores. Segue modelo do CJF com tecnologia para uso nas impressoras.</t>
  </si>
  <si>
    <t>Médio</t>
  </si>
  <si>
    <t>Fortalecimento da segurança e proteção institucional</t>
  </si>
  <si>
    <t>0009405-25.2022.4.03.8001</t>
  </si>
  <si>
    <t>Em Planejamento</t>
  </si>
  <si>
    <t>22/09/2022 Assinatura do DOD 8711948.
Demais Formulários em Elaboração.</t>
  </si>
  <si>
    <t>Estagiários - Programa de Estágio Remunerado da SJSP</t>
  </si>
  <si>
    <t>Resolução TRF3 nº 334/2013</t>
  </si>
  <si>
    <t>0005529-62.2022.4.03.8001</t>
  </si>
  <si>
    <t>19/10/2022 Assinatura do Contrato 04.798.10.22.</t>
  </si>
  <si>
    <t>Objeto adjudicado à empresa CIDE - CAPACITAÇÃO, INSERÇÃO E DESENVOLVIMENTO</t>
  </si>
  <si>
    <t>Seguro Programa de Voluntariado - Serviço continuado - Apólice de seguro de acidentes pessoais do Voluntariado</t>
  </si>
  <si>
    <t>Determinação da Resolução Pres nº 153/2005, artigo 18.</t>
  </si>
  <si>
    <t>0019077-91.2021.4.03.8001</t>
  </si>
  <si>
    <t>29/06/2022 Assinatura do Contrato 04.783.10.22.</t>
  </si>
  <si>
    <r>
      <rPr>
        <sz val="16"/>
        <color theme="4" tint="-0.249977111117893"/>
        <rFont val="Calibri"/>
        <family val="2"/>
        <scheme val="minor"/>
      </rPr>
      <t>Seção Judiciária de São Paulo</t>
    </r>
    <r>
      <rPr>
        <b/>
        <sz val="18"/>
        <color theme="4" tint="-0.249977111117893"/>
        <rFont val="Calibri"/>
        <family val="2"/>
        <scheme val="minor"/>
      </rPr>
      <t xml:space="preserve">
Subsecretaria de Contratação de Serviços Adm. e Aquisições (UMAD)
</t>
    </r>
    <r>
      <rPr>
        <sz val="14"/>
        <color theme="4" tint="-0.249977111117893"/>
        <rFont val="Calibri"/>
        <family val="2"/>
        <scheme val="minor"/>
      </rPr>
      <t>Plano Anual de Contratações 2022 (Resolução PRES nº 350/2020, com alterações).</t>
    </r>
  </si>
  <si>
    <t>NUSD</t>
  </si>
  <si>
    <t>SUC1</t>
  </si>
  <si>
    <t>Limpeza e Conservação - Lote I</t>
  </si>
  <si>
    <t>n/d</t>
  </si>
  <si>
    <t>Serviço essencial para manter a saludridade das instalações da JFSP</t>
  </si>
  <si>
    <t>0066153-53.2017.4.03.8001</t>
  </si>
  <si>
    <t>24/06/2022 Assinatura do Contrato 04.779.10.22.</t>
  </si>
  <si>
    <t>Limpeza e Conservação  - Lote II</t>
  </si>
  <si>
    <t>08/07/2022 Assinatura do Contrato 04.780.10.22.</t>
  </si>
  <si>
    <t>Limpeza e Conservação  - Lote III</t>
  </si>
  <si>
    <t>24/06/2022 Assinatura do Contrato 04.781.10.22.</t>
  </si>
  <si>
    <t>Prestação de serviços de coleta, transporte e destinação final de resíduos sólidos não recicláveis</t>
  </si>
  <si>
    <t>Atender as necessidades da Administração.</t>
  </si>
  <si>
    <t>Aperfeiçoamento da gestão administrativa e da governança judiciária</t>
  </si>
  <si>
    <t>O Contrato atual tem vigência até 31/03/2023.
Processo 0007202-32.2018.4.03.8001.</t>
  </si>
  <si>
    <t>Transporte de mobiliário</t>
  </si>
  <si>
    <t>Baixo</t>
  </si>
  <si>
    <t>fortalecimento da relação institucional da Justiça Federal com a sociedade</t>
  </si>
  <si>
    <t>0026412-64.2021.4.03.8001</t>
  </si>
  <si>
    <t>03/06/2022 Assinatura da ARP 12.1258.10.22.</t>
  </si>
  <si>
    <t>SUC2</t>
  </si>
  <si>
    <t>SERVIÇOS CONTINUADOS DE SUPORTE OPERACIONAL - REGIÃO I</t>
  </si>
  <si>
    <t>5380/445485</t>
  </si>
  <si>
    <t>Cobertura das necessidades dos Fóruns e JEF (Região I) com postos de Cont Acesso, Ascensoristas, Telefonistas, Copeiras, ASG, ASG Líder e Encarregado e fornecimento de água mineral</t>
  </si>
  <si>
    <t>CT 04.739.10.20</t>
  </si>
  <si>
    <t>0005382-07.2020.4.03.8001</t>
  </si>
  <si>
    <t>29/07/2022 Assinatura do T.A. 04.739.21.22 (doc. 8942555), prorrogando a vigência contratual.</t>
  </si>
  <si>
    <t>Vigência prorrogada por 12 meses, a partir de 21/09/2022.</t>
  </si>
  <si>
    <t>SERVIÇOS CONTINUADOS DE SUPORTE OPERACIONAL - REGIÃO II</t>
  </si>
  <si>
    <t>Cobertura das necessidades dos Fóruns e JEF (Região II) com postos de Cont Acesso, Copeiras, ASG, ASG Líder e Encarregado e fornecimento de água mineral</t>
  </si>
  <si>
    <t>CT 04.747.10.20</t>
  </si>
  <si>
    <t>0020663-03.2020.4.03.8001</t>
  </si>
  <si>
    <t>12/08/2022 Assinatura do T.A. 04.747.15.22, prorrogando a vigência contratual por 12 meses.</t>
  </si>
  <si>
    <t>Vigência até 24/08/2023.</t>
  </si>
  <si>
    <t>SERVIÇOS CONTINUADOS DE SUPORTE OPERACIONAL - REGIÃO III</t>
  </si>
  <si>
    <t>Cobertura das necessidades dos Fóruns e JEF (Região III) com postos de Cont Acesso,Copeiras, ASG, ASG Líder e Encarregado e fornecimento de água mineral</t>
  </si>
  <si>
    <t>CT 04.748.10.20</t>
  </si>
  <si>
    <t>0020664-85.2020.4.03.8001</t>
  </si>
  <si>
    <t>16/08/2022 Assinatura do T.A. 04.748.17.22, prorrogando a vigência contratual por 12 meses.</t>
  </si>
  <si>
    <t>SUTA</t>
  </si>
  <si>
    <t>Contratação de serviço que promova a integração das centrais privadas de comutação telefônica da Seção Judiciária de São Paulo (SJSP) e do Tribunal Regional Federal da 3ª Região (TRF3R) com o sistema Microsoft Teams em produção na Justiça Federal da 3ª Região via Voz sobre IP (VoIP).</t>
  </si>
  <si>
    <t>Não definido, por ora.</t>
  </si>
  <si>
    <t>Suprir a necessidade da JFSP e do TRF3R no oferecimento de comunicação telefônica pública a magistrados(as) e servidores(as) federais, via sistema Microsoft Teams, possibilitando o contato entre as Unidades da Administração presentes em diferentes localidades, por meio de voz sobre IP (VoIP) que operará no protocolo de camada de sessão SIP (Session Initiation Protocol - Protocolo de Início de Sessão), e que funcionará de forma integrada às centrais privadas de comutação telefônica (PABX's), com o atendimento aos jurisdicionados, órgãos públicos, entidades públicas e privadas, bem como os demais destinos lícitos nacionais ou internacionais, fixos ou móveis, com as cautelas de praxe.</t>
  </si>
  <si>
    <t>Fortalecimento da estratégia de Tecnologia da Informação e Comunicação - TIC e de proteção de dados</t>
  </si>
  <si>
    <t>0003587-29.2021.4.03.8001</t>
  </si>
  <si>
    <t>Não há movimentações no processo desde outubro-2021.
Salvo engano, não haverá prosseguimento em razão dos elevados custos da solução.</t>
  </si>
  <si>
    <t>Serviço Telefônico Fixo-comutado na modalidade Discagem Direta a Ramal (STFC-DDR), com fornecimento, instalação e ativação de acesso por linhas digitais bidirecionais no padrão de Feixe E1, na velocidade de 2 Mbps, com chamadas locais para telefones fixos ou móveis (VC1/SME)</t>
  </si>
  <si>
    <t>2 Lotes</t>
  </si>
  <si>
    <t>CT 04.725.10.19</t>
  </si>
  <si>
    <t>0026573-45.2019.4.03.8001</t>
  </si>
  <si>
    <t>31/03/2022 Assinatura do T.A. 04.725.11.22, prorrogando a vigência contratual por 30 meses..</t>
  </si>
  <si>
    <t>Vigência até 30/09/2024.</t>
  </si>
  <si>
    <t>Serviços de telecomunicações na modalidade de Serviço Móvel Pessoal (SMP), com o fornecimento de chips (SIM Cards) habilitados com códigos de acesso (linhas) e estações móveis (aparelhos), em regime de comodato, para o atendimento do Plantão Judiciário e Juizados Especiais Federais das Subseções da Justiça Federal em São Paulo</t>
  </si>
  <si>
    <t>43 Linhas Tipo 1 e 74 Linhas Tipo 2</t>
  </si>
  <si>
    <t>CT 04.727.10.19</t>
  </si>
  <si>
    <t>0017420-85.2019.4.03.8001</t>
  </si>
  <si>
    <t>07/04/2022 Assinatura do T.A. 04.727.14.22, prorrogando a vigência contratual por 30 meses.</t>
  </si>
  <si>
    <t>Vigência até 08/10/2024.</t>
  </si>
  <si>
    <t>Serviço Telefônico Fixo Comutado na modalidade Discagem Direta a Ramal (STFC ­ DDR), com fornecimento, instalação e ativação de acesso por linhas digitais bidirecionais no padrão de Feixe E1, na velocidade de 2 Mbps, com chamadas locais para telefones fixos ou móveis (VC1/SME)</t>
  </si>
  <si>
    <t>0022847-92.2021.4.03.8001</t>
  </si>
  <si>
    <t>02/09/2022 Assinatura do Contrato nº 04.7879.10.22.</t>
  </si>
  <si>
    <t>Serviço Telefônico Fixo Comutado na modalidade Discagem Direta a Ramal (STFC – DDR), com fornecimento, instalação e ativação de acesso por linhas digitais bidirecionais no padrão de Feixe E1, na velocidade de 2 Mbps, com chamadas locais para telefones fixos ou móveis (VC1/SME)</t>
  </si>
  <si>
    <t>30 Lotes</t>
  </si>
  <si>
    <t>15 lotes</t>
  </si>
  <si>
    <t>04.744.10.20</t>
  </si>
  <si>
    <t>0002159-46.2020.4.03.8001</t>
  </si>
  <si>
    <t>O Contrato atual tem vigência até 2023.
Portanto, no exercício de 2022, não haverá necessidade de prorrogação, tampouco de nova contratação.</t>
  </si>
  <si>
    <t>Serviço Telefônico Fixo Comutado nas modalidades De Longa Distância Nacional e Internacional (STFC – LDN/LDI), incluindo as ligações de terminais fixos para terminais fixos (DDD) e de terminais fixos para terminais móveis (VC2 E VC3)</t>
  </si>
  <si>
    <t>52 lotes</t>
  </si>
  <si>
    <t>04.692.10.18</t>
  </si>
  <si>
    <t>0017671-40.2018.4.03.8001</t>
  </si>
  <si>
    <t>1 lote</t>
  </si>
  <si>
    <t>04.693.10.18</t>
  </si>
  <si>
    <t>0017153-50.2018.4.03.8001</t>
  </si>
  <si>
    <t>CT 04.691.10.18</t>
  </si>
  <si>
    <t>0012617-93.2018.4.03.8001</t>
  </si>
  <si>
    <t>Serviço de manutenção corretiva, adaptativa e preventiva em plataformas de comutação digital (centrais telefônicas)</t>
  </si>
  <si>
    <t>51 Lotes</t>
  </si>
  <si>
    <t>0015638-38.2022.4.03.8001</t>
  </si>
  <si>
    <t>13/09/2022 Assinatura do DOD 9116823.
Demais formulários em elaboração.</t>
  </si>
  <si>
    <t>O Contrato atual tem vigência até 23/12/2022.
Processo 0070794-84.2017.4.03.8001.</t>
  </si>
  <si>
    <t>SUC3</t>
  </si>
  <si>
    <t>Publicação em jornal de grande circulação em São Paulo</t>
  </si>
  <si>
    <t>Garantir a publicação dos avisos de licitação e matérias afins, em jornal de grande circulação no Estado de São Paulo. Trata-se de forma adequada de cumprir o princípio da publicidade dos atos administrativos e correlatos, fundamentado pelo Art. 21, inciso III, da Lei 8.666/93.</t>
  </si>
  <si>
    <t>0005276-74.2022.4.03.8001</t>
  </si>
  <si>
    <t>Prestação de serviços de outsourcing de impressão - LOTES 1 e 2</t>
  </si>
  <si>
    <t>CT 04.712.10.19</t>
  </si>
  <si>
    <t>0015494-69.2019.4.03.8001</t>
  </si>
  <si>
    <t>Prestação de serviços de outsourcing de impressão - LOTE 3</t>
  </si>
  <si>
    <t>CT 04.713.10.19</t>
  </si>
  <si>
    <t>0014579-20.2019.4.03.8001</t>
  </si>
  <si>
    <t>Prestação de serviços de digitalização de processos e documentos avulsos, para a Justiça Federal de Primeiro Grau em São Paulo, visando a virtualização de processo físicos para o Sistema PJe,</t>
  </si>
  <si>
    <t>Concluir a implementação do processo judicial eletrônico no âmbito da Justiça Federal da 3ª Região, visando o atingimento da totalidade da digitalização do acervo de processos físicos em tramitação para o PJe, por meio do "Projeto TRF3 - 100% PJe".</t>
  </si>
  <si>
    <t>0002414-33.2022.4.03.8001</t>
  </si>
  <si>
    <t>01/07/2022 Assinatura do DOD 8875946.
Formulários em elaboração.</t>
  </si>
  <si>
    <t>Documentos relativos à Pesquisa de Preços inseridos em 07 e 08 de julho.</t>
  </si>
  <si>
    <t>SUCO</t>
  </si>
  <si>
    <t>Postagem de Correspondências e Encomendas e serviços de Coleta e Entrega de Malotes para os Fóruns e Juizados da Seção Judiciária de São Paulo</t>
  </si>
  <si>
    <t>CT 9912255158</t>
  </si>
  <si>
    <t>0002393-28.2020.4.03.8001</t>
  </si>
  <si>
    <t>O Contrato atual tem vigência até 2025.
Portanto, no exercício de 2022, não haverá necessidade de prorrogação, tampouco de nova contratação.</t>
  </si>
  <si>
    <t>Prestação de serviços de agenciamento de viagens, compreendendo os serviços de reserva, emissão, marcação, remarcação, cancelamento e entrega de passagens aéreas nacionais, mediante prévia requisição, destinadas aos magistrados, servidores e demais pessoas que se deslocarem visando o interesse da Justiça Federal de 1º Grau em São Paulo (PASSAGENS)</t>
  </si>
  <si>
    <t>Os serviços de agenciamento de viagens são essenciais para esta Administração, uma vez que atendem a necessidade de deslocamento de magistrados, servidores e demais pessoas, visando o interesse da Justiça Federal de 1º Grau</t>
  </si>
  <si>
    <t>CT 04.723.10.19</t>
  </si>
  <si>
    <t>0023034-71.2019.4.03.8001</t>
  </si>
  <si>
    <t>18/08/2022 Assinatura do T.A. 04.723.13.22, prorrogando a vigência contratual por 12 meses.</t>
  </si>
  <si>
    <t>Vigência até 29/08/2023</t>
  </si>
  <si>
    <t>NUMP</t>
  </si>
  <si>
    <t>SUFS</t>
  </si>
  <si>
    <t>Mobiliario - Poltronas para magistrados e servidores</t>
  </si>
  <si>
    <t>Suprir as Unidades administrativas e judiciárias com mobiliário adequado, para melhor execução de suas atividades</t>
  </si>
  <si>
    <t>0016214-65.2021.4.03.8001</t>
  </si>
  <si>
    <t>Como discutido em reunião de orçamento, a contratação não será realizada neste exercício.</t>
  </si>
  <si>
    <t>Mobiliario - Poltronas fixas para pessoas obesas</t>
  </si>
  <si>
    <t>Mobiliário - Módulos estofados</t>
  </si>
  <si>
    <t>Mobiliário - Estações de call center</t>
  </si>
  <si>
    <t>Mobiliário - Mesas de apoio</t>
  </si>
  <si>
    <t>Mobiliário - Mesas redondas para conciliação</t>
  </si>
  <si>
    <t>Máquinas, Utensílios e Equip. diversos - Fragmentadoras de papel</t>
  </si>
  <si>
    <t>Suprir as Unidades administrativas e judiciárias com equipamento para descarte adequado de documentos</t>
  </si>
  <si>
    <t>Como informado na Reunião de 21/07, essa contratação não será realizada.</t>
  </si>
  <si>
    <t>Máquinas, Utensílios e Equip. diversos - Furadeira elétrica de bancada</t>
  </si>
  <si>
    <t>Destruição de objetos apreendidos em procedimentos criminais</t>
  </si>
  <si>
    <t>0012352-52.2022.4.03.8001</t>
  </si>
  <si>
    <t>10/06/2022 Assinatura do DOD 8821754.
Formulários em elaboração.</t>
  </si>
  <si>
    <t>A última movimentação feita no processo data de 13/09/2022 e se refere à assinatura do Mapa de Riscos.</t>
  </si>
  <si>
    <t>Máquinas, Utensílios e Equip. diversos - Marmiteiros elétricos</t>
  </si>
  <si>
    <t>Máquinas, Utensílios e Equip. diversos - Paleteiras hidráulicas manuais</t>
  </si>
  <si>
    <t>Uso nos galpões e depósitos da Seção Judiciária</t>
  </si>
  <si>
    <t>Aparelhos e utensílios - Carrinho de transporte de carga para almoxarifado</t>
  </si>
  <si>
    <t>Equipamentos de proteção e socorro diversos</t>
  </si>
  <si>
    <t>DIVERSOS</t>
  </si>
  <si>
    <t>Suprir as Unidades administrativas e judiciárias com equipamentos de proteção e socorro</t>
  </si>
  <si>
    <t>Como informado na Reunião de 02/06, não há mais necessidade de contratação deste item.</t>
  </si>
  <si>
    <t>Aparelhos e utensílios - Racks</t>
  </si>
  <si>
    <t>413546, 450256</t>
  </si>
  <si>
    <t>Suprir as Unidades administrativas e judiciárias com utensílios destinados ao armazenamento e organização das instalações de rede da nova sede da Subseção de Mogi.</t>
  </si>
  <si>
    <t>0004952-84.2022.4.03.8001</t>
  </si>
  <si>
    <t>19/05/2022 Assinatura do DOD 8659602.
Formulário ETP em elaboração.</t>
  </si>
  <si>
    <t>Aparelhos e utensílios - Patch Panel</t>
  </si>
  <si>
    <t>Aquisição de Bombas Submersas</t>
  </si>
  <si>
    <t>456174 e 456735</t>
  </si>
  <si>
    <t>Reposição de equipamentos com defeito, cujos consertos são financeiramente desvantajosos.</t>
  </si>
  <si>
    <t>0015306-71.2022.4.03.8001</t>
  </si>
  <si>
    <t>DOD assinado</t>
  </si>
  <si>
    <t>SUFC</t>
  </si>
  <si>
    <t>Materiais de expediente</t>
  </si>
  <si>
    <t>Reposição de estoque e abastecimento de todas as subseções da JFPG-SP</t>
  </si>
  <si>
    <t>Suprimentos de informática</t>
  </si>
  <si>
    <t>Materiais de embalagem</t>
  </si>
  <si>
    <t>Materiais de higene e limpeza</t>
  </si>
  <si>
    <t>Materiais de segurança</t>
  </si>
  <si>
    <t>Produtos alimentícios</t>
  </si>
  <si>
    <t>0000025-75.2022.4.03.8001</t>
  </si>
  <si>
    <t>02/05/2022 Emissão das Notas de Empenho 8676770, 8676803 e 8676811.</t>
  </si>
  <si>
    <t>Materiais de copa e cozinha</t>
  </si>
  <si>
    <t>Materiais hospitalares</t>
  </si>
  <si>
    <t>0002779-87.2022.4.03.8001</t>
  </si>
  <si>
    <t>Em Licitação</t>
  </si>
  <si>
    <t>Os itens 04, 05 e 08 fracassaram.
Haverá repetição?</t>
  </si>
  <si>
    <t>Bandeiras e afins</t>
  </si>
  <si>
    <t>0004957-09.2022.4.03.8001</t>
  </si>
  <si>
    <t>09/05/2022 Emissão da Nota de Empenho 8713317.</t>
  </si>
  <si>
    <t>Materiais de manutenção predial  (No Break)</t>
  </si>
  <si>
    <t>0004508-51.2022.4.03.8001</t>
  </si>
  <si>
    <t>Materiais de manutenção elétrica</t>
  </si>
  <si>
    <t>0022457-25.2021.4.03.8001</t>
  </si>
  <si>
    <t>09/05/2022 Emissão das NE 000588 e 000589;
10/05/2022 Emissão das NE 000593 a 000596, 000598 e 000599;
11/05/2022 Emissão das NE 000600 a 000602;
12/05/2022 Emissão da NE 000604.</t>
  </si>
  <si>
    <t>Materiais de manutenção de ar condicionado</t>
  </si>
  <si>
    <t>Materiais de telefonia</t>
  </si>
  <si>
    <t>Almoxarifado Virtual</t>
  </si>
  <si>
    <t>O Almoxarifado Virtual é uma estratégia que visa à contratação de empresa especializada na operação logística do processo tradicional de compra e armazenamento de materiais de consumo administrativo (recebimento, armazenagem, separação, expedição, distribuição, guarda, inventário e conservação), por meio de ferramenta informatizada.
Dessa maneira, busca-se a contratação de serviços continuados de outsourcing para operação de almoxarifado virtual, visando ao suprimento de materiais de consumo, compreendendo todas as providências necessárias para a sua execução nas unidades desta Seção Judiciária de São Paulo. (Extraído do DOD).</t>
  </si>
  <si>
    <t>0003649-35.2022.4.03.8001</t>
  </si>
  <si>
    <t>Em Análise da ALIC</t>
  </si>
  <si>
    <t>Registro de preços para fornecimento de togas</t>
  </si>
  <si>
    <t>Atendimento de necessidades do fórum.</t>
  </si>
  <si>
    <t>0001864-38.2022.4.03.8001</t>
  </si>
  <si>
    <t>07/06/2022 Assinatura do DOD 8536193.</t>
  </si>
  <si>
    <t>Na reunião de orçamento de Setembro/22, informou-se que a demanda não será licitada neste exercício.</t>
  </si>
  <si>
    <t>Registro de preços para fornecimento de tapetes de fibra sintética - vinil</t>
  </si>
  <si>
    <t>0001860-98.2022.4.03.8001</t>
  </si>
  <si>
    <t>14/06/2022 Assinatura do DOD 8536232.</t>
  </si>
  <si>
    <t>Última movimentação feita no processo data de 01/09/2022.</t>
  </si>
  <si>
    <t>Aquisição de Kit de Ferramentas para equipes de TI, Telefonia e Marcenaria.</t>
  </si>
  <si>
    <t>51 Kits de TI;
2 Kits de Telefonia; 1 Kit de Marcenaria</t>
  </si>
  <si>
    <t>Tratam-se de ferramentas indispensáveis para a realização de manutenção em diversos equipamentos.</t>
  </si>
  <si>
    <t>0017825-19.2022.4.03.8001</t>
  </si>
  <si>
    <r>
      <rPr>
        <sz val="16"/>
        <color theme="4" tint="-0.249977111117893"/>
        <rFont val="Calibri"/>
        <family val="2"/>
        <scheme val="minor"/>
      </rPr>
      <t>Seção Judiciária de São Paulo</t>
    </r>
    <r>
      <rPr>
        <b/>
        <sz val="18"/>
        <color theme="4" tint="-0.249977111117893"/>
        <rFont val="Calibri"/>
        <family val="2"/>
        <scheme val="minor"/>
      </rPr>
      <t xml:space="preserve">
Subsecretaria de Manutenção e Infraestrutura (UMIN)
</t>
    </r>
    <r>
      <rPr>
        <sz val="14"/>
        <color theme="4" tint="-0.249977111117893"/>
        <rFont val="Calibri"/>
        <family val="2"/>
        <scheme val="minor"/>
      </rPr>
      <t>Plano Anual de Contratações 2022 (Resolução PRES nº 350/2020, com alterações).</t>
    </r>
  </si>
  <si>
    <t>NUIN</t>
  </si>
  <si>
    <t>SUPJ</t>
  </si>
  <si>
    <t>Fórum Federal de Marília: Projeto de Adequação às Normas de Acessibilidade</t>
  </si>
  <si>
    <t>Previsão em lei</t>
  </si>
  <si>
    <t>0002120-15.2021.4.03.8001</t>
  </si>
  <si>
    <t>17/10/2022 Assinatura do Contrato nº 04.799.10.22.</t>
  </si>
  <si>
    <t>SUEG</t>
  </si>
  <si>
    <t>Fórum Federal de Tupã: Reforma elétrica</t>
  </si>
  <si>
    <t>Segurança dos ocupantes</t>
  </si>
  <si>
    <t>0004345-71.2022.4.03.8001</t>
  </si>
  <si>
    <t>Licitação Autorizada</t>
  </si>
  <si>
    <t>Fórum Federal de Mauá: Projeto de Prevenção e Combate a Incêndio</t>
  </si>
  <si>
    <t>0002444-68.2022.4.03.8001</t>
  </si>
  <si>
    <t>07/10/2022 Assinatura do Contrato nº 04.797.10.22.</t>
  </si>
  <si>
    <t>Fórum Federal de São José dos Campos: Central de Alarme</t>
  </si>
  <si>
    <t>0001558-69.2022.4.03.8001</t>
  </si>
  <si>
    <t>Instalação da Atualização do Sistema de Prevenção e Combate a Incêndio do Fórum Federal de Santos</t>
  </si>
  <si>
    <t>0017379-16.2022.4.03.8001</t>
  </si>
  <si>
    <t>Apesar de não constar originalmente no PAC, a demanda foi prevista no Plano de Obras.
Desta forma, para melhor acompanhamento, a incluímos no PAC.</t>
  </si>
  <si>
    <t>Projetos PCI - Sede Administrativa</t>
  </si>
  <si>
    <t>0017225-95.2022.4.03.8001</t>
  </si>
  <si>
    <t>Adequação das Instalações Elétricas do Fórum de Execuções Fiscais</t>
  </si>
  <si>
    <t>0001556-02.2022.4.03.8001</t>
  </si>
  <si>
    <t>Projeto de Entrada de Energia e Adequações no SPDA do Fórum de Botucatu</t>
  </si>
  <si>
    <t>Necessidade técnica</t>
  </si>
  <si>
    <t>0015133-47.2022.4.03.8001</t>
  </si>
  <si>
    <t>Projeto de Prevenção e Combate a Incêndio (PCI) do Fórum de Botucatu</t>
  </si>
  <si>
    <t>0015315-33.2022.4.03.8001</t>
  </si>
  <si>
    <t>Instalação de Microgeração Distribuída no Fórum Federal de Araçatuba</t>
  </si>
  <si>
    <t>Planejamento estratégico do Órgão</t>
  </si>
  <si>
    <t>Aperfeiçoamento da gestão orçamentária e financeira</t>
  </si>
  <si>
    <t>0012594-11.2022.4.03.8001</t>
  </si>
  <si>
    <t>SUEN</t>
  </si>
  <si>
    <t>Fórum Federal de São José dos Campos: PROJETO para recuperação e reforço estrutural (patologias como recalque diferencial e suas consequências como trincas e fissuras em elementos estruturais, e aberturas nas juntas de dilatação no piso e nas colunas de sustentação, etc.) e de correção da Rede de Esgoto</t>
  </si>
  <si>
    <t>0023449-83.2021.4.03.8001</t>
  </si>
  <si>
    <t>Futura Sede da Subseção de Mogi das Cruzes: Adequações Civis Iniciais</t>
  </si>
  <si>
    <t>0001555-17.2022.4.03.8001</t>
  </si>
  <si>
    <t>27/09/2022 Assinatura do Contrato 06.100.10.22 (doc. 9121172).</t>
  </si>
  <si>
    <t>Futura Sede da Subseção de Botucatu: Adequações Civis Iniciais</t>
  </si>
  <si>
    <t>0001366-39.2022.4.03.8001</t>
  </si>
  <si>
    <t>Termo de Referência Aprovado</t>
  </si>
  <si>
    <t>Substituição das redes hidráulicas de água condensada e água gelada do sistema de climatização do Fórum das Execuções Fiscais</t>
  </si>
  <si>
    <t>0004173-32.2022.4.03.8001</t>
  </si>
  <si>
    <t>Elaboração de Edital / Minutas</t>
  </si>
  <si>
    <t>Instalação do sistema de exaustão do subsolo do Fórum de Santos</t>
  </si>
  <si>
    <t>0017380-98.2022.4.03.8001</t>
  </si>
  <si>
    <t>16/09/2022 Assinatura do DOD 9097602.
Demais formulários em elaboração.</t>
  </si>
  <si>
    <t>NUMT</t>
  </si>
  <si>
    <t>SUMT</t>
  </si>
  <si>
    <t>MANUTENÇÃO PREDIAL - ENERGIZA ENGENHARIA EIRELI (REGIÃO I)</t>
  </si>
  <si>
    <t>Serviços Essenciais</t>
  </si>
  <si>
    <t>0005687-20.2022.4.03.8001</t>
  </si>
  <si>
    <t>Licitação Agendada</t>
  </si>
  <si>
    <t>MANUTENÇÃO PREDIAL - ENERGIZA ENGENHARIA EIRELI (REGIÃO II)</t>
  </si>
  <si>
    <t>MANUTENÇÃO PREDIAL - RODOSERV ENGENHARIA LTDA. (REGIÃO III)</t>
  </si>
  <si>
    <t>MANUTENÇÃO PREDIAL - Serviços sob Demanda (R1, R2 e R3)</t>
  </si>
  <si>
    <t>08.340.10.21 / 08.341.10.21 / 08.342.10.21</t>
  </si>
  <si>
    <t>0005571-48.2021.4.03.8001</t>
  </si>
  <si>
    <t>Não se trata de Contratação nem Prorrogação.</t>
  </si>
  <si>
    <t>MANUTENÇÃO AR CONDICIONADO - AIR SEL (REGIÃO I)</t>
  </si>
  <si>
    <t>08.347.10.21</t>
  </si>
  <si>
    <t>0001868-12.2021.4.03.8001</t>
  </si>
  <si>
    <t>No que concerne ao PAC 2022, não haverá movimentações neste processo.</t>
  </si>
  <si>
    <t>O Contrato foi assinado em 14/06/2021, tendo vigência até 06/03/2023.</t>
  </si>
  <si>
    <t>MANUTENÇÃO AR CONDICIONADO - (REGIÃO II)</t>
  </si>
  <si>
    <t>0027067-36.2021.4.03.8001</t>
  </si>
  <si>
    <t>Informação NUMT 8771658, informando que o objeto da contratação foi inserido no escopo do Contrato de Manutenção Predial.</t>
  </si>
  <si>
    <t>MANUTENÇÃO AR CONDICIONADO - CIBAM ENGENHARIA EIRELI (REGIÃO III)</t>
  </si>
  <si>
    <t>08.339.10.21</t>
  </si>
  <si>
    <t>0000533-89.2020.4.03.8001</t>
  </si>
  <si>
    <t>12/02/2021 Assinatura do Contrato 08.339.10.21.</t>
  </si>
  <si>
    <t>O objeto foi inserido no escopo do contrato de Manutenção Predial.</t>
  </si>
  <si>
    <t>Limpeza Robotizada de Dutos</t>
  </si>
  <si>
    <t>Indefinido</t>
  </si>
  <si>
    <t>Serviços Essenciais (planej. contratação em curso)</t>
  </si>
  <si>
    <t>0020162-83.2019.4.03.8001</t>
  </si>
  <si>
    <t>Serviço de Análise Microbiológica da Qualidade do Ar</t>
  </si>
  <si>
    <t>0022801-40.2020.4.03.8001</t>
  </si>
  <si>
    <t>28/09/2022 Encaminhamento SELE 9130779, à ALIC para análise do Edital do PE nº 035/2022.</t>
  </si>
  <si>
    <t>MANUTENÇÃO DE NOBREAKS - FÓRUM PEDRO LESSA - EFL SILVA MANUTENÇÃO DE NOBREAKS E GERADORES - ME</t>
  </si>
  <si>
    <t>08.348.10.21</t>
  </si>
  <si>
    <t>0000116-05.2021.4.03.8001</t>
  </si>
  <si>
    <t>Haverá prorrogação somente em 2024.</t>
  </si>
  <si>
    <t>MANUTENÇÃO DE NOBREAKS - SP/TURMAS RECURSAIS - EFL SILVA MANUTENÇÃO DE NOBREAKS E GERADORES - ME</t>
  </si>
  <si>
    <t>08.349.10.21</t>
  </si>
  <si>
    <t>MANUTENÇÃO DE NOBREAKS - SP/EXECUÇÕES FISCAIS - EFL SILVA MANUTENÇÃO DE NOBREAKS E GERADORES - ME</t>
  </si>
  <si>
    <t>08.350.10.21</t>
  </si>
  <si>
    <t>MANUTENÇÃO DE NOBREAKS – SANTOS - EFL SILVA MANUTENÇÃO DE NOBREAKS E GERADORES - ME</t>
  </si>
  <si>
    <t>08.351.10.21</t>
  </si>
  <si>
    <t>MANUTENÇÃO DE NOBREAKS - SÃO JOSÉ DOS CAMPOS - EFL SILVA MANUTENÇÃO DE NOBREAKS E GERADORES - ME</t>
  </si>
  <si>
    <t>08.338.10.21</t>
  </si>
  <si>
    <t>0015473-59.2020.4.03.8001</t>
  </si>
  <si>
    <t>Haverá prorrogação somente em 2023.</t>
  </si>
  <si>
    <t>MANUTENÇÃO DE NOBREAKS - SP/JUIZADO ESPECIAL FEDERAL - ENGEVISA SERVIÇOS DE ENGENHARIA</t>
  </si>
  <si>
    <t>08.337.10.21</t>
  </si>
  <si>
    <t>0001635-49.2020.4.03.8001</t>
  </si>
  <si>
    <t>SUCC</t>
  </si>
  <si>
    <t>MANUTENÇÃO DE ELEVADORES – Itapeva - ATENAS</t>
  </si>
  <si>
    <t>08.308.10.18</t>
  </si>
  <si>
    <t>0002645-02.2018.4.03.8001</t>
  </si>
  <si>
    <t>MANUTENÇÃO DE ELEVADORES - Americana - ATENAS</t>
  </si>
  <si>
    <t>08.315.10.19</t>
  </si>
  <si>
    <t>0017344-61.2019.403.8001</t>
  </si>
  <si>
    <t>22/11/2021 Assinatura do T.A. 08.315.11.21.</t>
  </si>
  <si>
    <t>MANUTENÇÃO DE ELEVADORES – Franca - ATENAS</t>
  </si>
  <si>
    <t>MANUTENÇÃO DE ELEVADORES - São João da Boa Vista	 - ATENAS</t>
  </si>
  <si>
    <t>MANUTENÇÃO DE ELEVADORES – Andradina - ATENAS</t>
  </si>
  <si>
    <t>08.310.10.18</t>
  </si>
  <si>
    <t>0025319-71.2018.4.03.8001</t>
  </si>
  <si>
    <t>MANUTENÇÃO DE ELEVADORES - Mogi das Cruzes - ATENAS</t>
  </si>
  <si>
    <t>08.318.10.19</t>
  </si>
  <si>
    <t>0027859-58.2019.403.8001</t>
  </si>
  <si>
    <t>23/03/2022 Assinatura do T.A. 08.318.11.22, prorrogando a vigência contratual por 30 meses.</t>
  </si>
  <si>
    <t>Vigência até 20/10/2024.</t>
  </si>
  <si>
    <t>MANUTENÇÃO DE ELEVADORES – Mauá - ATENAS</t>
  </si>
  <si>
    <t>08.320.10.19</t>
  </si>
  <si>
    <t>0028060-50.2019.403.8001</t>
  </si>
  <si>
    <t>23/03/2022 Assinatura do T.A. 08.320.11.22, prorrogando a vigência contratual por 30 meses.</t>
  </si>
  <si>
    <t>Vigência até 06/10/2024.</t>
  </si>
  <si>
    <t>MANUTENÇÃO DE ELEVADORES - Campinas - ATENAS</t>
  </si>
  <si>
    <t>08.319.10.19</t>
  </si>
  <si>
    <t>0028772-40.2019.403.8001</t>
  </si>
  <si>
    <t>23/03/2022 Assinatura do T.A. 08.319.11.22, prorrogando a vigência contratual por 30 meses.</t>
  </si>
  <si>
    <t>Vigência até 22/10/2024.</t>
  </si>
  <si>
    <t>MANUTENÇÃO DE ELEVADORES - Ribeirão Preto - ATENAS</t>
  </si>
  <si>
    <t>08.353.10.21</t>
  </si>
  <si>
    <t>0017521-54.2021.4.03.8001</t>
  </si>
  <si>
    <t>MANUTENÇÃO DE ELEVADORES – Sorocaba - ATENAS</t>
  </si>
  <si>
    <t>08.316.10.19</t>
  </si>
  <si>
    <t>0027852-66.2019.403.8001</t>
  </si>
  <si>
    <t>23/03/2022 Assinatura do T.A. 08.316.11.22, prorrogando a vigência contratual por 30 meses.</t>
  </si>
  <si>
    <t>MANUTENÇÃO DE ELEVADORES - Criminal Pós Modernização - ATLAS</t>
  </si>
  <si>
    <t>08.281.10.15</t>
  </si>
  <si>
    <t>0017259-70.2022.4.03.8001</t>
  </si>
  <si>
    <t>16/09/2022 Assinatura do DOD 9091509.
Demais formulários em elaboração.</t>
  </si>
  <si>
    <t>MANUTENÇÃO DE ELEVADORES - Execuções Fiscais Pós Modernização - ATLAS</t>
  </si>
  <si>
    <t>08.271.10.15</t>
  </si>
  <si>
    <t>MANUTENÇÃO DE ELEVADORES – Santos - ATLAS</t>
  </si>
  <si>
    <t>08.330.10.20</t>
  </si>
  <si>
    <t>0010893-83.2020.4.03.8001</t>
  </si>
  <si>
    <t>MANUTENÇÃO DE ELEVADORES - Juizado Especial Federal Cível de São Paulo - ATLAS</t>
  </si>
  <si>
    <t>08.332.10.20</t>
  </si>
  <si>
    <t>0010894-68.2020.4.03.8001</t>
  </si>
  <si>
    <t>MANUTENÇÃO DE ELEVADORES – Osasco - ATLAS</t>
  </si>
  <si>
    <t>0005366-82.2022.4.03.8001</t>
  </si>
  <si>
    <t>15/07/2022 Assinatura do Contrato nº 08.364.10.22 (doc. 8910147).</t>
  </si>
  <si>
    <t>MANUTENÇÃO DE ELEVADORES - Pedro Lessa - ATLAS</t>
  </si>
  <si>
    <t>08.324.10.19</t>
  </si>
  <si>
    <t>0029762-31.2019.403.8001</t>
  </si>
  <si>
    <t>20/04/2022 Assinatura do T.A. 08.324.11.22, prorrogando a vigência contratual por 30 meses.</t>
  </si>
  <si>
    <t>Vigência até 05/12/2024.</t>
  </si>
  <si>
    <t>MANUTENÇÃO DE ELEVADORES - Execuções Fiscais - BASS</t>
  </si>
  <si>
    <t>08.336.10.20</t>
  </si>
  <si>
    <t>0028332-10.2020.4.03.8001</t>
  </si>
  <si>
    <t>MANUTENÇÃO DE ELEVADORES – Piracicaba - BASS</t>
  </si>
  <si>
    <t>08.322.10.19</t>
  </si>
  <si>
    <t>0029754-54.2019.403.8001</t>
  </si>
  <si>
    <t>27/04/2022 Assinatura do T.A. 08.322.11.22, prorrogando a vigência contratual por 30 meses.</t>
  </si>
  <si>
    <t>MANUTENÇÃO DE ELEVADORES – República - BASS</t>
  </si>
  <si>
    <t>08.326.10.19</t>
  </si>
  <si>
    <t>0029001-97.2019.403.8001</t>
  </si>
  <si>
    <t>18/03/2022 Assinatura do T.A. 08.326.11.22.</t>
  </si>
  <si>
    <t>Contrato prorrogado por 30 (trinta) meses, a partir de 23/04/2022.</t>
  </si>
  <si>
    <t>MANUTENÇÃO DE ELEVADORES – Avaré - CONSISTE</t>
  </si>
  <si>
    <t>08.309.10.18</t>
  </si>
  <si>
    <t>0025178-52.2018.4.03.8001</t>
  </si>
  <si>
    <t>A vigência se encerrará apenas em 2023.</t>
  </si>
  <si>
    <t>MANUTENÇÃO DE ELEVADORES – Jaú - CONSISTE - valor reajustado</t>
  </si>
  <si>
    <t>15/07/2022 Assinatura do Contrato nº 08.362.10.22 (doc. 8909958).</t>
  </si>
  <si>
    <t>MANUTENÇÃO DE ELEVADORES - Guarulhos (PRORROGADO) - ORION</t>
  </si>
  <si>
    <t>18/07/2022 Assinatura do Contrato nº 08.365.10.22 (doc. 8910258).</t>
  </si>
  <si>
    <t>MANUTENÇÃO DE ELEVADORES - São José dos Campos (LICITAR) - RV</t>
  </si>
  <si>
    <t>15/07/2022 Assinatura do Contrato nº 08.363.10.22 (doc. 8910043).</t>
  </si>
  <si>
    <t>MANUTENÇÃO DE ELEVADORES - São Carlos - CONSISTE</t>
  </si>
  <si>
    <t>08.354.10.21</t>
  </si>
  <si>
    <t>0017542-30.2021.4.03.8001</t>
  </si>
  <si>
    <t>A prorrogoção ocorrerá apenas em 2024.</t>
  </si>
  <si>
    <t>MANUTENÇÃO DE ELEVADORES - Americana – Plataforma - CONSISTE</t>
  </si>
  <si>
    <t>08.355.10.21</t>
  </si>
  <si>
    <t>0017540-60.2021.4.03.8001</t>
  </si>
  <si>
    <t>MANUTENÇÃO DE ELEVADORES - Peixoto Gomide - FLEX</t>
  </si>
  <si>
    <t>08.325.10.19</t>
  </si>
  <si>
    <t>0029764-98.2019.403.8001</t>
  </si>
  <si>
    <t>09/05/2022 Assinatura do T.A. 08.325.11.22, prorrogando a vigência contratual por 30 meses.</t>
  </si>
  <si>
    <t>MANUTENÇÃO DE ELEVADORES - São José do Rio Preto - FLEX</t>
  </si>
  <si>
    <t>08.321.10.19</t>
  </si>
  <si>
    <t>0028780.17.2019.403.8001</t>
  </si>
  <si>
    <t>14/03/2022 Assinatura do T.A. 08.321.11.22.</t>
  </si>
  <si>
    <t>MANUTENÇÃO DE ELEVADORES - Presidente Prudente - FLEX</t>
  </si>
  <si>
    <t>08.327.10.19</t>
  </si>
  <si>
    <t>0033469-07.2019.4.03.8001</t>
  </si>
  <si>
    <t>12/04/2022 Assinatura do T.A. 08.327.11.22, prorrogando a vigência contratual por 30 meses.</t>
  </si>
  <si>
    <t>Vigência até 18/12/2024.</t>
  </si>
  <si>
    <t>MANUTENÇÃO DE ELEVADORES – Tupã - FLEX</t>
  </si>
  <si>
    <t>08.328.10.19</t>
  </si>
  <si>
    <t>0033482-06.2019.4.03.8001</t>
  </si>
  <si>
    <t>MANUTENÇÃO DE ELEVADORES – Araçatuba - FLEX</t>
  </si>
  <si>
    <t>MANUTENÇÃO DE ELEVADORES – Bauru - ATENAS</t>
  </si>
  <si>
    <t>MANUTENÇÃO DE ELEVADORES - Bragança Paulista - FLEX</t>
  </si>
  <si>
    <t>MANUTENÇÃO DE ELEVADORES - Barueri (PRORROGADO) - ORION</t>
  </si>
  <si>
    <t>08.314.10.19</t>
  </si>
  <si>
    <t>0017334-17.2019.403.8001</t>
  </si>
  <si>
    <t>21/09/2021 Assinatura do T.A. 08.314.11.21, prorrogando a vigência até 07/06/2024.</t>
  </si>
  <si>
    <t>MANUTENÇÃO DE ELEVADORES - Jundiaí (PRORROGADO) - ORION</t>
  </si>
  <si>
    <t>MANUTENÇÃO DE ELEVADORES - Piracicaba (PRORROGADO) - ORION</t>
  </si>
  <si>
    <t>MANUTENÇÃO DE ELEVADORES - São Bernardo (PRORROGADO) - ORION</t>
  </si>
  <si>
    <t>MANUTENÇÃO DE ELEVADORES - Santo André - ORION</t>
  </si>
  <si>
    <t>08.317.10.19</t>
  </si>
  <si>
    <t>0028726-51.2019.403.8001</t>
  </si>
  <si>
    <t>15/03/2022 Assinatura do TA nº 08.317.11.22.</t>
  </si>
  <si>
    <t>Taxa de Elevadores</t>
  </si>
  <si>
    <t>O pagamento de taxas não constitui uma contratação.</t>
  </si>
  <si>
    <t>MANUTENÇÃO DE ELEVADORES - Limeira -- ATENAS</t>
  </si>
  <si>
    <t>MANUTENÇÃO DE ELEVADORES - LICITAÇÃO Plataforma de Botucatu</t>
  </si>
  <si>
    <t>Serviços Essenciais (em plan. contratação - valor estimado)</t>
  </si>
  <si>
    <t>0017495-56.2021.4.03.8001</t>
  </si>
  <si>
    <t xml:space="preserve">MANUTENÇÃO DE ELEVADORES - Licitação Plataforma de Registro </t>
  </si>
  <si>
    <t>0023883-72.2021.4.03.8001</t>
  </si>
  <si>
    <t>14/06/2022 Assinatura do Contrato 08.361.10.22.</t>
  </si>
  <si>
    <t>MANUTENÇÃO DE ELEVADORES - Plataforma de Caraguatatuba</t>
  </si>
  <si>
    <t>08.360.10.21</t>
  </si>
  <si>
    <t>0014252-07.2021.4.03.8001</t>
  </si>
  <si>
    <t>O contrato foi assinado em 2021, com vigência inicial de 30 meses até 22/06/2024.</t>
  </si>
  <si>
    <t>NUAP</t>
  </si>
  <si>
    <t>SUAI</t>
  </si>
  <si>
    <t>ARP - Instalação, desinstalação de divisórias, portas e acessórios, instalação de guichê em vidro temperado e outros, com fornecimento de materiais</t>
  </si>
  <si>
    <t xml:space="preserve">Adequação do imóvel para necessidade da Justiça Federal. </t>
  </si>
  <si>
    <t>0004152-56.2022.4.03.8001</t>
  </si>
  <si>
    <t>ARP - Sinalização Externa (Testeiras horizontais, Medalhas, Bandeiras, Blocos e Totens)</t>
  </si>
  <si>
    <t>Sinalização visual das edificações da Justiça Federal, com seu nome e logotipo.</t>
  </si>
  <si>
    <t>0022698-33.2020.4.03.8001</t>
  </si>
  <si>
    <t>04/02/2022 Assinatura da ARP 12.1252.10.22
(doc. 8458535).</t>
  </si>
  <si>
    <t>ARP - Placa comemorativa em aço escovado</t>
  </si>
  <si>
    <t xml:space="preserve">Uso em solenidades da Justiça Federal. </t>
  </si>
  <si>
    <t>0015224-40.2022.4.03.8001</t>
  </si>
  <si>
    <t>10/08/2022 Assinatura do DOD 8977137.
Demais formulários em elaboração.</t>
  </si>
  <si>
    <t>A última ARP teve vigência até 03/10/2022.
Vide processo 0022712-17.2020.4.03.8001.</t>
  </si>
  <si>
    <t>ARP - Fornecimento com instalação de vidros e acessórios diversos</t>
  </si>
  <si>
    <t>Conservação, adaptação, substituição e segurança das edificações da Justiça Federal.</t>
  </si>
  <si>
    <t>A ARP atual tem vigência até 24/11/2022.
Vide processo 0022696-63.2020.4.03.8001.</t>
  </si>
  <si>
    <t>ARP - Fornecimento e instalação de pisos vinílicos, plurigoma e tátil</t>
  </si>
  <si>
    <t>0011598-47.2021.4.03.8001</t>
  </si>
  <si>
    <t>24/05/2022 Assinatura da ARP 12.1257.10.22
(doc. 8746580).</t>
  </si>
  <si>
    <t>ARP - Sinalização interna como placa direcional, placa de porta, numeração de andar, placas de pictogramas, faixa de segurança</t>
  </si>
  <si>
    <t>Sinalização interna  das edificações da Justiça Federal.</t>
  </si>
  <si>
    <t>0016012-54.2022.4.03.8001</t>
  </si>
  <si>
    <t>11/10/2022 Assinatura do DOD 9027094.
Demais formulários em Elaboração.</t>
  </si>
  <si>
    <t>A ARP atual tem vigência até 17/10/2022.
Vide processo 0022710-47.2020.4.03.8001.</t>
  </si>
  <si>
    <t>Fornecimento e instalação de placa autoportante vinílica em piso elevado</t>
  </si>
  <si>
    <t>INDEFINIDO   contratação em curso</t>
  </si>
  <si>
    <t>0028974-46.2021.4.03.8001</t>
  </si>
  <si>
    <t>06/07/2022 Assinatura do Contrato 05.713.10.22 (doc. 8883183).</t>
  </si>
  <si>
    <t>SUCS</t>
  </si>
  <si>
    <t>Fornecimento de refeições (almoço) preparadas para o consumo durante Sessão do Tribunal do Júri do Fórum Federal de Sorocaba.</t>
  </si>
  <si>
    <t>Alimentação para réu/jurados/escolta/testemunhas em Sessão de Tribunal do Júri.</t>
  </si>
  <si>
    <t>Aperfeiçoamento da gestão da Justiça criminal</t>
  </si>
  <si>
    <t>0003783-62.2022.4.03.8001</t>
  </si>
  <si>
    <t>21/03/2022 Encaminhamento da NE 2022NE000533 à empresa (doc. 8589495).</t>
  </si>
  <si>
    <t>Registro de preços referente a prestação de serviços de chaveiro, com fornecimento de material</t>
  </si>
  <si>
    <t>0001861-83.2022.4.03.8001</t>
  </si>
  <si>
    <t>Registro de preços para fornecimento e instalação de insulfilm</t>
  </si>
  <si>
    <t>0001862-68.2022.4.03.8001</t>
  </si>
  <si>
    <t>Remoção de árvores, demolição e recomposição de muro, remoção e reinstalação de concertina em terreno da Justiça Federal em Santos.</t>
  </si>
  <si>
    <t>indefinido</t>
  </si>
  <si>
    <t>0001698-40.2021.4.03.8001</t>
  </si>
  <si>
    <t>Conforme discutido em reunião realizada em 21/07, não será dado prosseguimento a esta contratação.</t>
  </si>
  <si>
    <t>Registro de preços para pintura de areas externas</t>
  </si>
  <si>
    <t>0025834-38.2020.4.03.8001</t>
  </si>
  <si>
    <t>27/04/2022 Assinatura do DOD 8622480.
Em 28/04/2022, foi autorizada a designação de Equipe de Planejamento.
Formulários em Elaboração.</t>
  </si>
  <si>
    <r>
      <t xml:space="preserve">Me parece que o NUAP não tem condições de instruir este processo.
De fato, entendo que os serviços de "Pintura Externa" se enquadram na categoria de </t>
    </r>
    <r>
      <rPr>
        <b/>
        <sz val="11"/>
        <color theme="1"/>
        <rFont val="Calibri"/>
        <family val="2"/>
        <scheme val="minor"/>
      </rPr>
      <t>Serviços de Engenharia</t>
    </r>
    <r>
      <rPr>
        <sz val="11"/>
        <color theme="1"/>
        <rFont val="Calibri"/>
        <family val="2"/>
        <scheme val="minor"/>
      </rPr>
      <t xml:space="preserve"> e, sendo assim, demandam engenheiros para definir, quantificar e orçar os serviços necessários.</t>
    </r>
  </si>
  <si>
    <t>Registro de preços para serviços de serralheria</t>
  </si>
  <si>
    <t>0024682-52.2020.4.03.8001</t>
  </si>
  <si>
    <t>09/09/2022 Assinatura do DOD 6214388.
Demais Formulários em elaboração.</t>
  </si>
  <si>
    <t>Os documentos inseridos no processo ainda não foram assinados.</t>
  </si>
  <si>
    <t>contratação no ano de 2021 da instalação das pias nas salas de perícias do jef</t>
  </si>
  <si>
    <t>0032129-28.2019.4.03.8001</t>
  </si>
  <si>
    <t>Fornecimento de refeições para a sessão do juri - criminal</t>
  </si>
  <si>
    <t>0019415-65.2021.4.03.8001</t>
  </si>
  <si>
    <t>03/08/2022 Emissão da Nota de Empenho 8973626.</t>
  </si>
  <si>
    <t>Fornecimento de refeições para a sessão do juri - Presidente Prudente</t>
  </si>
  <si>
    <t>Registro de preços para fornecimento de barreiras de proteção</t>
  </si>
  <si>
    <t>0011111-77.2021.4.03.8001</t>
  </si>
  <si>
    <t>28/04/2022 Assinatura das ARPs 12.1255.10.22 e 12.1256.10.22.</t>
  </si>
  <si>
    <t>Execução de serviços de dedetização de prédios da Justiça Federal</t>
  </si>
  <si>
    <t>0001871-30.2022.4.03.8001</t>
  </si>
  <si>
    <t>13/10/2022 Assinatura do Contrato nº 04.793.10.22.
14/10/2022 Assinatura do Contrato nº 04.792.10.22.
14/10/2022 Assinatura do Contrato nº 04.796.10.22
17/10/2022 Assinatura do Contrato nº 04.794.10.22.</t>
  </si>
  <si>
    <t>Registro de preços para aquisição de persianas e seus respectivos suportes</t>
  </si>
  <si>
    <t>0001868-75.2022.4.03.8001</t>
  </si>
  <si>
    <t>Registro de preços para aquisição de persianas entrevidros</t>
  </si>
  <si>
    <t>A ARP atual tem vigência até 04/11/2021.
Vide processo 0009335-76.2020.4.03.8001.</t>
  </si>
  <si>
    <t>Aquisição e instalação de redes contra pombos nos andares superiores do Fórum das Execuções Fiscais.</t>
  </si>
  <si>
    <t>0021784-66.2020.4.03.8001</t>
  </si>
  <si>
    <t>18/10/2022 Emissão da Nota de Empenho nº 2022NE000916 (doc. 9196205).</t>
  </si>
  <si>
    <t>Aquisição de cancela automática para a garagem do Fórum Federal de Santo André.</t>
  </si>
  <si>
    <t>0024505-54.2021.4.03.8001</t>
  </si>
  <si>
    <t>03/10/2022 Emissão da Nota de Empenho nº 2022NE000882 (doc. 9145403).</t>
  </si>
  <si>
    <t>SUCT</t>
  </si>
  <si>
    <t>Fornecimento de Água e Coleta de Esgoto Sanitário - Capital e Gde SP</t>
  </si>
  <si>
    <t>Atender as necessidades das Subseções Judiciárias da Capital e Gde SP</t>
  </si>
  <si>
    <t>Contrato de Adesão s/nº</t>
  </si>
  <si>
    <t>0014840-14.2021.4.03.8001</t>
  </si>
  <si>
    <t>11/01/2022 Emissão das Notas de Empenho nº 000073 a 000085/2022</t>
  </si>
  <si>
    <t>Contratação feita por inexigibilidade.</t>
  </si>
  <si>
    <t>Fornecimento de Água e Coleta de Esgoto Sanitário - Piracicaba</t>
  </si>
  <si>
    <t>Atender as necessidades da Subseção Judiciária de Piracicaba</t>
  </si>
  <si>
    <t>0014863-57.2021.4.03.8001</t>
  </si>
  <si>
    <t>11/01/2022 Emissão da Nota de Empenho nº 2022NE000087</t>
  </si>
  <si>
    <t>Fornecimento de Água e Coleta de Esgoto Sanitário - Bauru</t>
  </si>
  <si>
    <t>Atender as necessidades da Subseção Judiciária de Bauru</t>
  </si>
  <si>
    <t>0014870-49.2021.4.03.8001</t>
  </si>
  <si>
    <t>11/01/2022 Emissão da Nota de Empenho nº 2022NE000086</t>
  </si>
  <si>
    <t>Fornecimento de Água e Coleta de Esgoto Sanitário - Jaú</t>
  </si>
  <si>
    <t>Atender as necessidades da Subseção Judiciária de Jaú</t>
  </si>
  <si>
    <t>0014882-63.2021.4.03.8001</t>
  </si>
  <si>
    <t>11/01/2022 Emissão da Nota de Empenho nº 2022NE000088</t>
  </si>
  <si>
    <t>Fornecimento de Água e Coleta de Esgoto Sanitário - Araraquara</t>
  </si>
  <si>
    <t>Atender as necessidades da Subseção Judiciária de Araraquara</t>
  </si>
  <si>
    <t>0014883-48.2021.4.03.8001</t>
  </si>
  <si>
    <t>11/01/2022 Emissão da Nota de Empenho nº 2022NE000089</t>
  </si>
  <si>
    <t>Fornecimento de Água e Coleta de Esgoto Sanitário - São José do Rio Preto</t>
  </si>
  <si>
    <t>Atender as necessidades da Subseção Judiciária de São José do Rio Preto</t>
  </si>
  <si>
    <t>0014956-20.2021.4.03.8001</t>
  </si>
  <si>
    <t>11/01/2022 Emissão da Nota de Empenho nº 2022NE000090</t>
  </si>
  <si>
    <t>Fornecimento de Água e Coleta de Esgoto Sanitário - Guaratinguetá (Fórum e JEF)</t>
  </si>
  <si>
    <t xml:space="preserve">Atender as necessidades da Subseção Judiciária de Guaratinguetá (Fórum e JEF) </t>
  </si>
  <si>
    <t>0014962-27.2021.4.03.8001</t>
  </si>
  <si>
    <t>11/01/2022 Emissão da Nota de Empenho nº 2022NE000091</t>
  </si>
  <si>
    <t>Fornecimento de Água e Coleta de Esgoto Sanitário - Ribeirão Preto</t>
  </si>
  <si>
    <t>Atender as necessidades da Subseção Judiciária de Ribeirão Preto</t>
  </si>
  <si>
    <t>0015051-50.2021.4.03.8001</t>
  </si>
  <si>
    <t>14/01/2022 Emissão da Nota de Empenho nº 2022NE000174</t>
  </si>
  <si>
    <t>Fornecimento de Água e Coleta de Esgoto Sanitário - Jundiaí</t>
  </si>
  <si>
    <t>Atender as necessidades da Subseção Judiciária de Jundiaí</t>
  </si>
  <si>
    <t>0015053-20.2021.4.03.8001</t>
  </si>
  <si>
    <t>14/01/2022 Emissão da Nota de Empenho nº 2022NE000175</t>
  </si>
  <si>
    <t>Fornecimento de Água e Coleta de Esgoto Sanitário - Sorocaba</t>
  </si>
  <si>
    <t>Atender as necessidades da Subseção Judiciária de Sorocaba</t>
  </si>
  <si>
    <t>0015155-42.2021.4.03.8001</t>
  </si>
  <si>
    <t>11/01/2022 Emissão da Nota de Empenho nº 2022NE000092</t>
  </si>
  <si>
    <t>Fornecimento de Água e Coleta de Esgoto Sanitário - Araçatuba</t>
  </si>
  <si>
    <t>Atender as necessidades da Subseção Judiciária de Araçatuba</t>
  </si>
  <si>
    <t>0015196-09.2021.4.03.8001</t>
  </si>
  <si>
    <t>11/01/2022 Emissão da Nota de Empenho nº 2022NE000093</t>
  </si>
  <si>
    <t>Fornecimento de Água e Coleta de Esgoto Sanitário - Interior e Litoral de SP</t>
  </si>
  <si>
    <t>Atender as necessidades das Subseções Judiciárias Interior e Litoral de SP</t>
  </si>
  <si>
    <t>0014843-66.2021.4.03.8001</t>
  </si>
  <si>
    <t>12/01/2022 Emissão das Notas de Empenho nº 000105 a 000120/2022</t>
  </si>
  <si>
    <t>Fornecimento de Água e Coleta de Esgoto Sanitário - Americana</t>
  </si>
  <si>
    <t>Atender as necessidades da Subseção Judiciária de Americana</t>
  </si>
  <si>
    <t>0015359-86.2021.4.03.8001</t>
  </si>
  <si>
    <t>12/01/2022 Emissão da Nota de Empenho nº 2022NE000102</t>
  </si>
  <si>
    <t>Fornecimento de Água e coleta de esgoto - Campinas</t>
  </si>
  <si>
    <t>Atender as necessidades da Subseção Judiciária de Campinas</t>
  </si>
  <si>
    <t>0015202-16.2021.4.03.8001</t>
  </si>
  <si>
    <t>11/01/2022 Emissão da Nota de Empenho nº 2022NE000094</t>
  </si>
  <si>
    <t>Fornecimento de água e coleta de esgoto - Mogi das Cruzes</t>
  </si>
  <si>
    <t>Atender as necessidades da Subseção Judiciária de Mogi das Cruzes</t>
  </si>
  <si>
    <t>0015233-36.2021.4.03.8001</t>
  </si>
  <si>
    <t>14/01/2022 Emissão da Nota de Empenho nº 2022NE000176</t>
  </si>
  <si>
    <t>Fornecimento de água e coleta de esgoto - Tupã</t>
  </si>
  <si>
    <t>Atender as necessidades da Subseção Judiciária de Tupã</t>
  </si>
  <si>
    <t>0014848-88.2021.4.03.8001</t>
  </si>
  <si>
    <t>Fornecimento de água e coleta de esgoto - Mauá</t>
  </si>
  <si>
    <t>Atender as necessidades da Subseção Judiciária de Mauá</t>
  </si>
  <si>
    <t>0015272-33.2021.4.03.8001</t>
  </si>
  <si>
    <t>11/01/2022 Emissão da Nota de Empenho nº 2022NE000095</t>
  </si>
  <si>
    <t>Fornecimento de água e coleta de esgoto - Ourinhos</t>
  </si>
  <si>
    <t>Atender as necessidades da Subseção Judiciária de Ourinhos</t>
  </si>
  <si>
    <t>0015308-75.2021.4.03.8001</t>
  </si>
  <si>
    <t>14/01/2022 Emissão da Nota de Empenho nº 2022NE000186</t>
  </si>
  <si>
    <t>Fornecimento de água e coleta de esgoto - Barretos</t>
  </si>
  <si>
    <t>Atender as necessidades da Subseção Judiciária de Barretos</t>
  </si>
  <si>
    <t>0015310-45.2021.4.03.8001</t>
  </si>
  <si>
    <t>14/01/2022 Emissão da Nota de Empenho nº 2022NE000183</t>
  </si>
  <si>
    <t>Fornecimento de água e coleta de esgoto - Andradina</t>
  </si>
  <si>
    <t>Atender as necessidades da Subseção Judiciária de Andradina</t>
  </si>
  <si>
    <t>0015314-82.2021.4.03.8001</t>
  </si>
  <si>
    <t>14/01/2022 Emissão da Nota de Empenho nº 2022NE000181</t>
  </si>
  <si>
    <t>Fornecimento de água e coleta de esgoto - São Carlos</t>
  </si>
  <si>
    <t>Atender as necessidades da Subseção Judiciária de São Carlos</t>
  </si>
  <si>
    <t>0015330-36.2021.4.03.8001</t>
  </si>
  <si>
    <t>12/01/2022 Emissão da Nota de Empenho nº 2022NE000103</t>
  </si>
  <si>
    <t>Fornecimento de água e coleta de esgoto - Catanduva</t>
  </si>
  <si>
    <t>Atender as necessidades da Subseção Judiciária de Catanduva</t>
  </si>
  <si>
    <t>0015357-19.2021.4.03.8001</t>
  </si>
  <si>
    <t>14/01/2022 Emissão da Nota de Empenho nº 2022NE000179</t>
  </si>
  <si>
    <t>Fornecimento de água e coleta de esgoto - Marília</t>
  </si>
  <si>
    <t>Atender as necessidades da Subseção Judiciária de Marília</t>
  </si>
  <si>
    <t>0015242-95.2021.4.03.8001</t>
  </si>
  <si>
    <t>Fornecimento de Gás Canalizado - Criminal e Previdenciário</t>
  </si>
  <si>
    <t>Atender as necessidades da Subseção Judiciária Criminal e Previdenciária</t>
  </si>
  <si>
    <t>0015962-62.2021.4.03.8001</t>
  </si>
  <si>
    <t>13/01/2022 Emissão da Nota de Empenho nº 2022NE000168</t>
  </si>
  <si>
    <t>Contratação feita por dispensa de licitação.</t>
  </si>
  <si>
    <t>Energia Elétrica - Fornecimento Mercado Regulado - Capital e Gde SP</t>
  </si>
  <si>
    <t>Atender as necessidades das Subseções Judiciárias Capital e Gde SP</t>
  </si>
  <si>
    <t>0015979-98.2021.4.03.8001</t>
  </si>
  <si>
    <t>20/01/2022 Emissão das Notas de Empenho nº 301 a 308; 310; 311; 314; 316; 326 a 328; 330 a 332 e 334/2022</t>
  </si>
  <si>
    <t>Energia Elétrica - Fornecimento Mercado Regulado - Interior de SP</t>
  </si>
  <si>
    <t>Atender as necessidades das Subseções Judiciárias do Interior de SP</t>
  </si>
  <si>
    <t>0015981-68.2021.4.03.8001</t>
  </si>
  <si>
    <t>18/01/2022 Emissão das Notas de Empenho nº 240; 242; 246 a 255/2022.</t>
  </si>
  <si>
    <t>Energia Elétrica - Fornecimento Mercado Regulado - Jundiaí</t>
  </si>
  <si>
    <t>CUSD 160294 e CCER 160295 ( Renovados para jan/2022 )</t>
  </si>
  <si>
    <t>0011721-45.2021.4.03.8001</t>
  </si>
  <si>
    <t>O contrato foi firmado em 2021, tendo vigência até 2026.</t>
  </si>
  <si>
    <t>Energia Elétrica - Fornecimento Mercado Regulado - Guaratinguetá (Fórum)</t>
  </si>
  <si>
    <t>Atender as necessidades da Seção Judiciária de Guaratinguetá (Fórum)</t>
  </si>
  <si>
    <t>CUSD e CCER 3213761 - Inst 60009</t>
  </si>
  <si>
    <t>0013778-02.2022.4.03.8001</t>
  </si>
  <si>
    <t>Em emissão de empenho</t>
  </si>
  <si>
    <t>27/09/2022 Emissão do Extrato de Dispensa de Licitação 9127094.
Aguarda-se a emissão da Nota de Empenho.</t>
  </si>
  <si>
    <t>Energia Elétrica - Fornecimento Mercado Regulado - Jales</t>
  </si>
  <si>
    <t>Atender as necessidades da Subseção Judiciária de Jales</t>
  </si>
  <si>
    <t>CUSD e CCER 2021.26.07.4024770 (Renovados para jan/2022)</t>
  </si>
  <si>
    <t>0011707-61.2021.4.03.8001</t>
  </si>
  <si>
    <t>Energia Elétrica - Fornecimento Mercado Regulado - Assis</t>
  </si>
  <si>
    <t>Atender as necessidades da Subseção Judiciária de Assis</t>
  </si>
  <si>
    <t>CUSD e CCER 80800.0005974/ 2021 (Renovados para jan/2022)</t>
  </si>
  <si>
    <t>0011726-67.2021.4.03.8001</t>
  </si>
  <si>
    <t>Energia Elétrica - Fornecimento Mercado Regulado - Avaré</t>
  </si>
  <si>
    <t>Atender as necessidades da Subseção Judiciária de Avaré</t>
  </si>
  <si>
    <t>0016072-61.2021.4.03.8001</t>
  </si>
  <si>
    <t>18/01/2022 Emissão das Notas de Empenho nº 224 e 226/2022.</t>
  </si>
  <si>
    <t>Energia Elétrica - Fornecimento Mercado Regulado - Guaratinguetá (JEF); Caraguatatuba e Guarulhos</t>
  </si>
  <si>
    <t>Atender as necessidades das Subseções Judiciárias de Guaratinguetá (JEF); Caraguatatuba e Guarulhos</t>
  </si>
  <si>
    <t>0016076-98.2021.4.03.8001</t>
  </si>
  <si>
    <t>18/01/2022 Emissão das Notas de Empenho nº 229; 231; 233; 235 e 236/2022.</t>
  </si>
  <si>
    <t>Energia Elétrica - Fornecimento Mercado Regulado - Andradina; Itapeva; Registro e SJBoa Vista (Estacionamento)</t>
  </si>
  <si>
    <t>Atender as necessidades das Subseções Judiciárias de Andradina; Itapeva; Registro e SJBoa Vista (Estacionamento)</t>
  </si>
  <si>
    <t>0016074-31.2021.4.03.8001</t>
  </si>
  <si>
    <t>18/01/2022 Emissão das Notas de Empenho nº 239; 241; 243 a 245/2022.</t>
  </si>
  <si>
    <t>Energia Elétrica - Fornecimento Mercado Regulado - Franca</t>
  </si>
  <si>
    <t>Atender as necessidades da Subseção Judiciária de Franca</t>
  </si>
  <si>
    <t>CUSD 105088 CCER 105087</t>
  </si>
  <si>
    <t>0015059-03.2016.4.03.8001</t>
  </si>
  <si>
    <t>não emitido (pedido em andamento)</t>
  </si>
  <si>
    <t>0018019-53.2021.4.03.8001</t>
  </si>
  <si>
    <t>21/01/2022 Emissão da Nota de Empenho 2022NE000352.</t>
  </si>
  <si>
    <t>Energia Elétrica - Fornecimento Mercado Regulado - Presidente Prudente</t>
  </si>
  <si>
    <t>Atender as necessidades da Subseção Judiciária de Presidente Prudente</t>
  </si>
  <si>
    <t>0011764-79.2021.4.03.8001</t>
  </si>
  <si>
    <t>07/10/2021 Assinatura dos Contratos 8148216 e 8148218.</t>
  </si>
  <si>
    <t>Os contratos assinados entrarão em vigor em 16/03/2022, com vigência inicial de 12 meses.</t>
  </si>
  <si>
    <t>Atender as necessidades da Seção Judiciária de Presidente Prudente</t>
  </si>
  <si>
    <t>CUSD e CCER 80800.0010629/ 2021 (Renovados para mar/2022</t>
  </si>
  <si>
    <t>Energia Elétrica - Fornecimento Mercado Regulado - Tupã</t>
  </si>
  <si>
    <t>0018002-17.2021.4.03.8001</t>
  </si>
  <si>
    <t>24/01/2021 Assinatura dos Contratos 8440675 e 8440676.</t>
  </si>
  <si>
    <t>Os contratos assinados entrarão em vigor em 01/07/2022, com vigência inicial de 12 meses.</t>
  </si>
  <si>
    <t>18/01/2022 Emissão das Notas de Empenho nº 353 e 354/2022.</t>
  </si>
  <si>
    <t>Energia Elétrica - Fornecimento Mercado Regulado - Araçatuba</t>
  </si>
  <si>
    <t>CUSD 108773 e CCER 108775</t>
  </si>
  <si>
    <t>0015487-82.2016.4.03.8001</t>
  </si>
  <si>
    <t>O Contrato foi assinado em 2017, não havendo possibilidade de prorrogação.</t>
  </si>
  <si>
    <t>0018027-30.2021.4.03.8001</t>
  </si>
  <si>
    <t>22/06/2022 Emissão da Nota de Empenho nº 2022NE000688.</t>
  </si>
  <si>
    <t>Energia Elétrica - Fornecimento Mercado Regulado - Bragança Paulista</t>
  </si>
  <si>
    <t>Atender as necessidades da Subseção Judiciária de Bragança Paulista</t>
  </si>
  <si>
    <t>CUSD e CCER 30010306/ 2017</t>
  </si>
  <si>
    <t>0000740-30.2016.4.03.8001</t>
  </si>
  <si>
    <t>O contrato expirará em 2022, não se trata de renovação.</t>
  </si>
  <si>
    <t>O novo contrato será celebrado no processo 0018039-44.</t>
  </si>
  <si>
    <t>0018039-44.2021.4.03.8001</t>
  </si>
  <si>
    <t>17/02/2022 Assinatura do Contrato 8507483.</t>
  </si>
  <si>
    <t>O contrato entrará em vigor em Julho de 2022.</t>
  </si>
  <si>
    <t>Energia Elétrica - Fornecimento Mercado Regulado - SJBVista (Fórum)</t>
  </si>
  <si>
    <t>Atender as necessidades da Subseção Judiciária de SJBVista (Fórum)</t>
  </si>
  <si>
    <t>CUSD e CCER 2020.16.12.6142710</t>
  </si>
  <si>
    <t>0026626-26.2019.4.03.8001</t>
  </si>
  <si>
    <t>0016078-68.2021.4.03.8001</t>
  </si>
  <si>
    <t>13/01/2022 Assinatura dos Contrato 8436798.</t>
  </si>
  <si>
    <t>Os contratos assinados entrarão em vigor em 01/05/2022, com vigência inicial de 12 meses.</t>
  </si>
  <si>
    <t>Energia Elétrica - Fornecimento Mercado Regulado - Santo André</t>
  </si>
  <si>
    <t>Atender as necessidades da Subseção Judiciária de Santo André</t>
  </si>
  <si>
    <t>CUSD/CCER MTE0012278</t>
  </si>
  <si>
    <t>0023313-91.2018.4.03.8001</t>
  </si>
  <si>
    <t>O contrato foi firmado em 2018, tendo vigência até 2023.</t>
  </si>
  <si>
    <t>Energia Elétrica - Fornecimento Mercado Regulado - Ribeirão Preto</t>
  </si>
  <si>
    <t>CCER nº 133355/ DPCP e CUSD nº 133356/ DPCP</t>
  </si>
  <si>
    <t>0017794-38.2018.4.03.8001</t>
  </si>
  <si>
    <t>Energia Elétrica - Fornecimento Mercado Regulado - Santos</t>
  </si>
  <si>
    <t>Atender as necessidades da Subseção Judiciária de Santos</t>
  </si>
  <si>
    <t>CUSD nº 70136 e CCER nº 70138</t>
  </si>
  <si>
    <t>0000025-80.2019.4.03.8001</t>
  </si>
  <si>
    <t>O contrato foi firmado em 2019, tendo vigência até 2024.</t>
  </si>
  <si>
    <t>Energia Elétrica - Fornecimento Mercado Regulado - Piracicaba (JEF)</t>
  </si>
  <si>
    <t>Atender as necessidades da Subseção Judiciária de Piracicaba (JEF)</t>
  </si>
  <si>
    <t>CUSD nº 130608 e CCER nº 130609</t>
  </si>
  <si>
    <t>0004734-95.2018.4.03.8001</t>
  </si>
  <si>
    <t>Energia Elétrica - Fornecimento Mercado Regulado - São José do Rio Preto</t>
  </si>
  <si>
    <t>CUSD nº 133440 e CCER nº 133441</t>
  </si>
  <si>
    <t>0019485-87.2018.4.03.8001</t>
  </si>
  <si>
    <t>Energia Elétrica - Fornecimento Mercado Regulado - Unidade Adm. Presidente Wilson</t>
  </si>
  <si>
    <t>Atender as necessidades da Unidade Adm. Presidente Wilson (São Paulo)</t>
  </si>
  <si>
    <t>CUSD e CCER MTE0004439</t>
  </si>
  <si>
    <t>0011645-21.2021.4.03.8001</t>
  </si>
  <si>
    <t>Energia Elétrica - Fornecimento Mercado Regulado - São Carlos</t>
  </si>
  <si>
    <t>CUSD nº 133358 e CCER nº 133360</t>
  </si>
  <si>
    <t>0017758-93.2018.4.03.8001</t>
  </si>
  <si>
    <t>Energia Elétrica - Fornecimento Mercado Regulado - Sorocaba</t>
  </si>
  <si>
    <t>CUSD nº 133447 e CCER nº 133448</t>
  </si>
  <si>
    <t>0021860-61.2018.4.03.8001</t>
  </si>
  <si>
    <t>Energia Elétrica - Fornecimento Mercado Regulado - Mogi das Cruzes</t>
  </si>
  <si>
    <t>CUSD/CCER nº 3587716</t>
  </si>
  <si>
    <t>0060116-44.2016.4.03.8001</t>
  </si>
  <si>
    <t>Energia Elétrica - Fornecimento Mercado Regulado - Jaú</t>
  </si>
  <si>
    <t>CUSD nº 133314 e CCER nº 133315</t>
  </si>
  <si>
    <t>0017699-08.2018.4.03.8001</t>
  </si>
  <si>
    <t>Energia Elétrica - Fornecimento Mercado Regulado - São José dos Campos</t>
  </si>
  <si>
    <t>Atender as necessidades da Subseção Judiciária de São José dos Campos</t>
  </si>
  <si>
    <t>CUSD /CCER nº  3900457</t>
  </si>
  <si>
    <t>0064435-55.2016.4.03.8001</t>
  </si>
  <si>
    <t>Energia Elétrica - Fornecimento Mercado Regulado - Ourinhos</t>
  </si>
  <si>
    <t>CCER nº 100653 e CUSD nº 100652</t>
  </si>
  <si>
    <t>0001398-83.2018.4.03.8001</t>
  </si>
  <si>
    <t>Energia Elétrica - Fornecimento Mercado Regulado - Barueri</t>
  </si>
  <si>
    <t>Atender as necessidades da Subseção Judiciária de Barueri</t>
  </si>
  <si>
    <t xml:space="preserve">CUSD/CCER Ob Lig 100008774 </t>
  </si>
  <si>
    <t>0071036-43.2017.4.03.8001</t>
  </si>
  <si>
    <t>Energia Elétrica - Fornecimento Mercado Regulado - São Vicente</t>
  </si>
  <si>
    <t>Atender as necessidades da Subseção Judiciária de São Vicente</t>
  </si>
  <si>
    <t>CUSD nº 100435/ DPCP e CCER nº 100436/ DPCP</t>
  </si>
  <si>
    <t>0020855-67.2019.4.03.8001</t>
  </si>
  <si>
    <t>Energia Elétrica - Fornecimento Mercado Regulado - Catanduva</t>
  </si>
  <si>
    <t>CUSD /CCER nº 40214151/2017</t>
  </si>
  <si>
    <t>0001141-29.2016.4.03.8001</t>
  </si>
  <si>
    <t>0018062-87.2021.4.03.8001</t>
  </si>
  <si>
    <t>24/01/2022 Assinatura do Contrato 8492424.</t>
  </si>
  <si>
    <t>Energia Elétrica - Fornecimento Mercado Regulado - Americana</t>
  </si>
  <si>
    <t>CUSD nº 13307/DPCP e CCER nº 132969/DPCP</t>
  </si>
  <si>
    <t>0016877-19.2018.4.03.8001</t>
  </si>
  <si>
    <t>Energia Elétrica - Fornecimento Mercado Regulado - Marília</t>
  </si>
  <si>
    <t>0015982-53.2021.4.03.8001</t>
  </si>
  <si>
    <t>Energia Elétrica - Fornecimento Mercado Regulado - Araraquara</t>
  </si>
  <si>
    <t>CUSD nº 108631/ DPCP e CCER nº 108633/ DPCP</t>
  </si>
  <si>
    <t>0019795-59.2019.4.03.8001</t>
  </si>
  <si>
    <t>Contribuição para Custeio de Iluminação Pública - Diversos prédios</t>
  </si>
  <si>
    <t>Atender as necessidades da Seção Judiciária de São Paulo</t>
  </si>
  <si>
    <t>não se aplica</t>
  </si>
  <si>
    <t>0015979-98.2021.4.03.8001 e outros</t>
  </si>
  <si>
    <t>SUPI</t>
  </si>
  <si>
    <t>Taxas Municipais Andradina</t>
  </si>
  <si>
    <t>atender as necessidades de Andradina</t>
  </si>
  <si>
    <t>Consolidação do sistema de precedentes obrigatórios</t>
  </si>
  <si>
    <t>0011226-74.2016.4.03.8001</t>
  </si>
  <si>
    <t>Taxas Municipais Presidente Prudente</t>
  </si>
  <si>
    <t>Atender as necessidade de Prudente</t>
  </si>
  <si>
    <t>0005003-32.2021.4.03.8001</t>
  </si>
  <si>
    <t>Taxas Municipais Araçatuba</t>
  </si>
  <si>
    <t>Atender as necessidades de Araçatuba</t>
  </si>
  <si>
    <t>0018721-77.2013.4.03.8001</t>
  </si>
  <si>
    <t>Taxas Municipais São Bernardo (taxa de lixo)</t>
  </si>
  <si>
    <t>Atender as necessidades de São Bernardo</t>
  </si>
  <si>
    <t>0005416-45.2021.4.03.8001</t>
  </si>
  <si>
    <t>Taxas Municipais Santos (taxa de lixo)</t>
  </si>
  <si>
    <t>Atender as necessidades de Santos</t>
  </si>
  <si>
    <t>0001482-45.2022.4.03.8001</t>
  </si>
  <si>
    <t>Taxas Municipais Santos Terreno (taxa de lixo)</t>
  </si>
  <si>
    <t>Taxas Municipais Tupã (taxa de lixo)</t>
  </si>
  <si>
    <t>atender as necessidades de Tupã</t>
  </si>
  <si>
    <t>0007605-98.2018.4.03.8001</t>
  </si>
  <si>
    <t>Taxas Municipais São João da Boa Vista (lluminação)</t>
  </si>
  <si>
    <t>Atender as necessidades de SJ da Boa Vista</t>
  </si>
  <si>
    <t>0011746-05.2014.4.03.8001</t>
  </si>
  <si>
    <t>Taxas Municipais Convias - Pedro Lessa</t>
  </si>
  <si>
    <t>Atender as necessidades do Pedro Lessa</t>
  </si>
  <si>
    <t>0018440-24.2013.4.03.8001</t>
  </si>
  <si>
    <t>Taxas Municipais Catanduva (taxa de lixo)</t>
  </si>
  <si>
    <t>Atender as necessidades de Catanduva</t>
  </si>
  <si>
    <t>0029902-41.2014.4.03.000</t>
  </si>
  <si>
    <t>Taxas Municipais São José dos Campos (taxa de lixo)</t>
  </si>
  <si>
    <t>Atender as necessidades de SJ dos Campos</t>
  </si>
  <si>
    <t>00087760-73.2017.4.03.8001</t>
  </si>
  <si>
    <t>Taxas Municipais São Vicente (taxa de lixo)</t>
  </si>
  <si>
    <t>Atender as necessidades de Itapeva</t>
  </si>
  <si>
    <t>0000275-11.2022.4.03.8001</t>
  </si>
  <si>
    <t>IPTU Bauru</t>
  </si>
  <si>
    <t>atender as necessidades de Bauru</t>
  </si>
  <si>
    <t>0014349-85.2013.4.03.8001</t>
  </si>
  <si>
    <t>IPTU Bragança Paulista</t>
  </si>
  <si>
    <t>atender as necessidades de Bragança</t>
  </si>
  <si>
    <t>0002519-44.2021.4.03.8001</t>
  </si>
  <si>
    <t>IPTU Campinas</t>
  </si>
  <si>
    <t>Atender as necessidade de Campinas</t>
  </si>
  <si>
    <t>0005414-75.2021.4.03.8001</t>
  </si>
  <si>
    <t xml:space="preserve">IPTU Franca </t>
  </si>
  <si>
    <t>Atender as necessidades de Franca</t>
  </si>
  <si>
    <t>0000268-19.2022.4.03.8001</t>
  </si>
  <si>
    <t>IPTU Guarulhos</t>
  </si>
  <si>
    <t>Atender as necessidade de Guarulhos</t>
  </si>
  <si>
    <t>0005408-68.2021.4.03.8001</t>
  </si>
  <si>
    <t>IPTU Sorocaba</t>
  </si>
  <si>
    <t>Atender as necessidades de Sorocaba</t>
  </si>
  <si>
    <t>0026650-30.2014.4.03.8001</t>
  </si>
  <si>
    <t>IPTU Piracicaba</t>
  </si>
  <si>
    <t>Atender as necessidades de Piracicaba</t>
  </si>
  <si>
    <t>0017818-42.2013.4.03.8001</t>
  </si>
  <si>
    <t>IPTU São João da Boa Vista - estacionamento</t>
  </si>
  <si>
    <t>0010990-93.2014.4.03.8001</t>
  </si>
  <si>
    <t>IPTU Catanduva</t>
  </si>
  <si>
    <t>0029902-41.2014.4.03.8001</t>
  </si>
  <si>
    <t>IPTU Mogi das Cruzes</t>
  </si>
  <si>
    <t>Atender as necessidades de Mogi das Cruzes</t>
  </si>
  <si>
    <t>0036232-54.2014.4.03.8001</t>
  </si>
  <si>
    <t>IPTU Araraquara</t>
  </si>
  <si>
    <t>atender as necessidades de Araraquara</t>
  </si>
  <si>
    <t>0000272-56.2022.4.03.8001</t>
  </si>
  <si>
    <t>Locação Andradina</t>
  </si>
  <si>
    <t>07.085.10.16</t>
  </si>
  <si>
    <t>10/24/2026</t>
  </si>
  <si>
    <t>O contrato foi prorrogado em 2021, tendo vigência até 2026.</t>
  </si>
  <si>
    <t>Locação Araraquara</t>
  </si>
  <si>
    <t>07.072.10.14</t>
  </si>
  <si>
    <t>0037247-58.2014.4.03.8001</t>
  </si>
  <si>
    <t>O contrato foi prorrogado em 2019, tendo vigência até 2025.</t>
  </si>
  <si>
    <t>Locação Avaré</t>
  </si>
  <si>
    <t>atender as necessidades de Avaré</t>
  </si>
  <si>
    <t>07.084.10.16</t>
  </si>
  <si>
    <t>0015818-98.2015.4.03.8001</t>
  </si>
  <si>
    <t>Locação Bauru</t>
  </si>
  <si>
    <t>07.059.10.13</t>
  </si>
  <si>
    <t>O contrato foi prorrogado em 2018, tendo vigência até 2023.</t>
  </si>
  <si>
    <t>Locação Bragança Paulista</t>
  </si>
  <si>
    <t>07.071.10.15</t>
  </si>
  <si>
    <t>2/28/2025</t>
  </si>
  <si>
    <t>0033889-85.2014.4.03.8001</t>
  </si>
  <si>
    <t>O contrato foi prorrogado em 2020, tendo vigência até 2025.</t>
  </si>
  <si>
    <t xml:space="preserve">Locação Campinas </t>
  </si>
  <si>
    <t>atender as necessidades de Campinas</t>
  </si>
  <si>
    <t>07.067.10.14</t>
  </si>
  <si>
    <t>11/18/2024</t>
  </si>
  <si>
    <t>0030771-04.2014.4.03.8001</t>
  </si>
  <si>
    <t>O contrato foi prorrogado em 2019, tendo vigência até 2024.</t>
  </si>
  <si>
    <t>Locação Caraguatatuba</t>
  </si>
  <si>
    <t>atender as necessidades de Caragua</t>
  </si>
  <si>
    <t>07.042.10.10</t>
  </si>
  <si>
    <t>0029970-88.2014.4.03.8001</t>
  </si>
  <si>
    <t>Locação Catanduva</t>
  </si>
  <si>
    <t>aender as necessidades de Catanduva</t>
  </si>
  <si>
    <t>07.077.10.15</t>
  </si>
  <si>
    <t>10/14/2025</t>
  </si>
  <si>
    <t>Locação Franca</t>
  </si>
  <si>
    <t>07.060.10.14</t>
  </si>
  <si>
    <t>1/31/2024</t>
  </si>
  <si>
    <t>0016118-31.2013.4.03.8001</t>
  </si>
  <si>
    <t>Locação Guaratinguetá - Fórum</t>
  </si>
  <si>
    <t>atender as necessidades de Guaratinguetá</t>
  </si>
  <si>
    <t>07.052.10.11</t>
  </si>
  <si>
    <t>0007154-49.2013.4.03.8001</t>
  </si>
  <si>
    <t>Locação Guaratinguetá - JEF</t>
  </si>
  <si>
    <t>07.061.10.14</t>
  </si>
  <si>
    <t>5/31/2024</t>
  </si>
  <si>
    <t>0005833-42.2014.4.03.8001</t>
  </si>
  <si>
    <t>Locação Guarulhos</t>
  </si>
  <si>
    <t>atender as necessidades de Guarulhos</t>
  </si>
  <si>
    <t>07.055.10.12</t>
  </si>
  <si>
    <t>1/31/2022</t>
  </si>
  <si>
    <t>0017802-88.2013.4.03.8001</t>
  </si>
  <si>
    <t>28/01/2022 Assinatura do T.A. 07.055.17.22
(doc. 8441968).</t>
  </si>
  <si>
    <t>Locação Itapeva</t>
  </si>
  <si>
    <t>07.082.10.15</t>
  </si>
  <si>
    <t>11/30/2025</t>
  </si>
  <si>
    <t>0020381-38.2015.4.03.8001</t>
  </si>
  <si>
    <t>Locação Jundiaí</t>
  </si>
  <si>
    <t>Atender as necessidades de Jundiaí</t>
  </si>
  <si>
    <t>07.046.10.11</t>
  </si>
  <si>
    <t>0007453-26.2013.4.03.8001</t>
  </si>
  <si>
    <t>12/07/2022 Assinatura do T.A. 07.046.15.22, prorrogando o contrato até 13/11/2022.</t>
  </si>
  <si>
    <t>Locação Lins</t>
  </si>
  <si>
    <t>atender as necessidades de Lins</t>
  </si>
  <si>
    <t>07.083.10.15</t>
  </si>
  <si>
    <t>12/31/2025</t>
  </si>
  <si>
    <t>0038106-40.2015.4.03.8001</t>
  </si>
  <si>
    <t>Locação Mogi das Cruzes</t>
  </si>
  <si>
    <t>07.069.10.14</t>
  </si>
  <si>
    <t>Locação Osasco</t>
  </si>
  <si>
    <t>atender as necessidades de Osasco</t>
  </si>
  <si>
    <t>07.087.10.17</t>
  </si>
  <si>
    <t>3/26/2027</t>
  </si>
  <si>
    <t>0004611-34.2017.4.03.8001</t>
  </si>
  <si>
    <t>O contrato foi firmado em 2017, tendo vigência até 2027.</t>
  </si>
  <si>
    <t>Locação Piracicaba</t>
  </si>
  <si>
    <t>07.054.10.11</t>
  </si>
  <si>
    <t>12/21/2026</t>
  </si>
  <si>
    <t>Locação São Carlos</t>
  </si>
  <si>
    <t>atender as necessidades de São Carlos</t>
  </si>
  <si>
    <t>07.078.10.15</t>
  </si>
  <si>
    <t>4/17/2025</t>
  </si>
  <si>
    <t>0009326-90.2015.4.03.8001</t>
  </si>
  <si>
    <t>Locação São Vicente</t>
  </si>
  <si>
    <t>aender as necessidades de São Vicente</t>
  </si>
  <si>
    <t>07.076.10.15</t>
  </si>
  <si>
    <t>2/25/2025</t>
  </si>
  <si>
    <t>0031559-18.2014.4.03.8001</t>
  </si>
  <si>
    <t>Locação São João da Boa Vista</t>
  </si>
  <si>
    <t>07.064.10.14</t>
  </si>
  <si>
    <t>8/13/2024</t>
  </si>
  <si>
    <t>0016264-38.2014.4.03.8001</t>
  </si>
  <si>
    <t>Locação São João da Boa vista - Estacionamento</t>
  </si>
  <si>
    <t>07.065.10.14</t>
  </si>
  <si>
    <t>9/24/2024</t>
  </si>
  <si>
    <t>Locação Sorocaba</t>
  </si>
  <si>
    <t>07.070.10.14</t>
  </si>
  <si>
    <t>12/21/2024</t>
  </si>
  <si>
    <t>Locação Turmas Recursais</t>
  </si>
  <si>
    <t>Atender as necessidades de Turmas Recursais</t>
  </si>
  <si>
    <t>07.089.10.17</t>
  </si>
  <si>
    <t>0058508-74.2017.4.03.8001</t>
  </si>
  <si>
    <t>31/08/2022 Assinatura do T.A. 07.089.15.22, prorrogando a vigência por 60 meses.</t>
  </si>
  <si>
    <t>Vigência até 15/11/2027.</t>
  </si>
  <si>
    <t>Locação Registro</t>
  </si>
  <si>
    <t>Atender as necessidades de Registro</t>
  </si>
  <si>
    <t>0010449-16.2021.4.03.8001</t>
  </si>
  <si>
    <t>O contrato foi firmado em 22/12/2021, tendo vigência até 21/12/2026.</t>
  </si>
  <si>
    <t>Condomínios - despesas rateio Taubaté - novo imóvel</t>
  </si>
  <si>
    <t>Atender as necessidades de despesas rateio Taubaté - novo imóvel</t>
  </si>
  <si>
    <t>0014732-19.2020.4.03.8001</t>
  </si>
  <si>
    <t>Condomínios - Garagem República</t>
  </si>
  <si>
    <t>Atender as necessidades de Garagem República</t>
  </si>
  <si>
    <t>0018813-55.2013.4.03.8001</t>
  </si>
  <si>
    <t>Seguro Predial - 39 prédios</t>
  </si>
  <si>
    <t>atender as necessidades da Justiça Federal</t>
  </si>
  <si>
    <t>04.711.10.19</t>
  </si>
  <si>
    <t>0030813-14.2018.4.03.8001</t>
  </si>
  <si>
    <t>22/02/2022 Assinatura do T.A. 04.711.13.22, prorrogando a vigência contratual por 12 meses.</t>
  </si>
  <si>
    <t>Contrato prorrogado até 22/02/2022.</t>
  </si>
  <si>
    <t>Seguro Predial - 15 prédios</t>
  </si>
  <si>
    <t>04.762.10.21</t>
  </si>
  <si>
    <t>0002698-75.2021.4.03.8001</t>
  </si>
  <si>
    <t>09/09/2022 Assinatura do T.A. 04.762.12.22, prorrogando a vigência por 12 meses.</t>
  </si>
  <si>
    <t>Vigência até 08/09/2023.</t>
  </si>
  <si>
    <t>Laudos de avaliação de imóveis</t>
  </si>
  <si>
    <t>04.772.10.21</t>
  </si>
  <si>
    <t>0011582-93.2021.4.03.8001</t>
  </si>
  <si>
    <t>Aguardando Prorrogação</t>
  </si>
  <si>
    <t>IPTU - Reembolso Sorocaba</t>
  </si>
  <si>
    <t>0014100-32.2016.4.03.8001</t>
  </si>
  <si>
    <t>IPTU - Reembolso Jundiai</t>
  </si>
  <si>
    <t>0009015-36.2014.4.03.8001</t>
  </si>
  <si>
    <t>reajuste Andradina (estimativa anual)</t>
  </si>
  <si>
    <t>reajuste Avaré (estimativa anual)</t>
  </si>
  <si>
    <t>reajuste Bauru (estimativa anual)</t>
  </si>
  <si>
    <t>reajuste Bragança Paulista (estimativa anual)</t>
  </si>
  <si>
    <t>reajuste Campinas (estimativa anual)</t>
  </si>
  <si>
    <t>reajuste Caraguatatuba (estimativa anual)</t>
  </si>
  <si>
    <t>reajuste Catanduva (estimativa anual)</t>
  </si>
  <si>
    <t>reajuste Franca (estimativa anual)</t>
  </si>
  <si>
    <t>reajuste Guaratinguetá Fórum (estimativa anual)</t>
  </si>
  <si>
    <t xml:space="preserve">atender as necessidsades de Guaratinguetá Fórum </t>
  </si>
  <si>
    <t>reajuste Guaratinguetá JEF (estimativa anual)</t>
  </si>
  <si>
    <t>atender as necessidades de Guaratinguetá JEF</t>
  </si>
  <si>
    <t>reajuste Guarulhos (estimativa anual)</t>
  </si>
  <si>
    <t>reajuste Itapeva (estimativa anual)</t>
  </si>
  <si>
    <t>reajuste Jundiaí (estimativa anual)</t>
  </si>
  <si>
    <t>reajuste Mogi das Cruzes (estimativa anual)</t>
  </si>
  <si>
    <t>atender às necessidades de Mogi das Cruzes</t>
  </si>
  <si>
    <t>reajuste Osasco (estimativa anual)</t>
  </si>
  <si>
    <t>reajuste Piracicaba (estimativa anual)</t>
  </si>
  <si>
    <t>reajuste São Carlos (estimativa anual)</t>
  </si>
  <si>
    <t>reajuste São João da Boa Vista (estimativa anual)</t>
  </si>
  <si>
    <t>atender as necessidades de São João da Boa Vista</t>
  </si>
  <si>
    <t>reajuste São João da Boa Vista - Estac. (estimativa anual)</t>
  </si>
  <si>
    <t>atender as necessidades de São João da Boa Vista - Estac.</t>
  </si>
  <si>
    <t>reajuste São Vicente (estimativa anual)</t>
  </si>
  <si>
    <t>atender as necessidades de São Vicente</t>
  </si>
  <si>
    <t>reajuste Sorocaba (estimativa anual)</t>
  </si>
  <si>
    <t>reajuste Turmas Recursais (estimativa anual)</t>
  </si>
  <si>
    <t>reajuste Lins (estimativa anual)</t>
  </si>
  <si>
    <t>Atender as necessidade de Lins</t>
  </si>
  <si>
    <t>Reajuste Registro (estimativa anual)</t>
  </si>
  <si>
    <t>atender as necessidsades de Registro</t>
  </si>
  <si>
    <r>
      <rPr>
        <sz val="16"/>
        <color theme="4" tint="-0.249977111117893"/>
        <rFont val="Calibri"/>
        <family val="2"/>
        <scheme val="minor"/>
      </rPr>
      <t>Seção Judiciária de São Paulo</t>
    </r>
    <r>
      <rPr>
        <b/>
        <sz val="18"/>
        <color theme="4" tint="-0.249977111117893"/>
        <rFont val="Calibri"/>
        <family val="2"/>
        <scheme val="minor"/>
      </rPr>
      <t xml:space="preserve">
Subsecretaria de Saúde e Segurança (USAS)
</t>
    </r>
    <r>
      <rPr>
        <sz val="14"/>
        <color theme="4" tint="-0.249977111117893"/>
        <rFont val="Calibri"/>
        <family val="2"/>
        <scheme val="minor"/>
      </rPr>
      <t>Plano Anual de Contratações 2022 (Resolução PRES nº 350/2020, com alterações).</t>
    </r>
  </si>
  <si>
    <t>NUSE</t>
  </si>
  <si>
    <t>SUIF</t>
  </si>
  <si>
    <t>Manutenção de extintores</t>
  </si>
  <si>
    <t>Indefinido. Contratação em curso</t>
  </si>
  <si>
    <t>Segurança Institucional em caso de princípio de incêndio</t>
  </si>
  <si>
    <t>0016963-82.2021.4.03.8001</t>
  </si>
  <si>
    <t>19/08/2022 Assinatura dos Contratos 04.784.10.22, 04.785.10.22 e 04.786.10.22.</t>
  </si>
  <si>
    <t>Manutenção de sistemas de alarme de incêndio</t>
  </si>
  <si>
    <t>0016995-87.2021.4.03.8001</t>
  </si>
  <si>
    <t>Atendimento de Recomendações</t>
  </si>
  <si>
    <t>Itens de Segurança (Detectores de Metal e Lanternas)</t>
  </si>
  <si>
    <t>diversos</t>
  </si>
  <si>
    <t xml:space="preserve">Manutenção da Segurança Institucional </t>
  </si>
  <si>
    <t>0003507-31.2022.4.03.8001</t>
  </si>
  <si>
    <t>Formulários assinados</t>
  </si>
  <si>
    <t>Concertinas</t>
  </si>
  <si>
    <t>Segurança Institucional das Edificações</t>
  </si>
  <si>
    <t>0015409-15.2021.4.03.8001</t>
  </si>
  <si>
    <t>31/08/2021 Assinatura do DOD.
Formulários em Elaboração.</t>
  </si>
  <si>
    <t>Locação de Catracas</t>
  </si>
  <si>
    <t xml:space="preserve">Segurança Institucional controle de acesso </t>
  </si>
  <si>
    <t>0009295-26.2022.4.03.8001</t>
  </si>
  <si>
    <t>13/05/2022 Assinatura do DOD 8708703.
Formulários em elaboração.</t>
  </si>
  <si>
    <t>SUIE</t>
  </si>
  <si>
    <t>Aquisição de CFTV - Câmera Dome</t>
  </si>
  <si>
    <t>Manutenção e modernização do Sistema de CFTV</t>
  </si>
  <si>
    <t>0017573-16.2022.4.03.8001</t>
  </si>
  <si>
    <t>Processo criado</t>
  </si>
  <si>
    <t>20/09/2022 Criação do Processo.
Os documentos existentes não foram assinados.</t>
  </si>
  <si>
    <t>No Processo 0003296-92, há a Informação 9108655, que nos leva a entender que a contratação será realizada apenas no exercício de 2023.</t>
  </si>
  <si>
    <t>Aquisição de CFTV - Cabo UTP</t>
  </si>
  <si>
    <t>Aquisição de CFTV - Borne</t>
  </si>
  <si>
    <t>O item "Borne" não foi previsto no DOD 8501459.</t>
  </si>
  <si>
    <t>Aquisição de CFTV - Power Balum</t>
  </si>
  <si>
    <t>Aquisição de CFTV - Microfone</t>
  </si>
  <si>
    <t>O item "Microfone" não foi previsto no DOD 8501459.</t>
  </si>
  <si>
    <t>Aquisição de CFTV - Injetor POE</t>
  </si>
  <si>
    <t>Aquisição de CFTV - Suporte de TV Articulado</t>
  </si>
  <si>
    <t>Aquisição de CFTV - Extensor HDMI 200m</t>
  </si>
  <si>
    <t>Aquisição de CFTV - Multi-box 16 entradas</t>
  </si>
  <si>
    <t>O item "Multi-Box" não foi previsto no DOD 8501459.</t>
  </si>
  <si>
    <t>Aquisição de CFTV  - Balum passivo</t>
  </si>
  <si>
    <t>Aquisição de Aparelho de Raio x de Bagagem</t>
  </si>
  <si>
    <t>Melhoria da Segurança Institucional</t>
  </si>
  <si>
    <t>0005123-41.2022.4.03.8001</t>
  </si>
  <si>
    <t>Em elaboração de form. dispensa/inexigibilidade</t>
  </si>
  <si>
    <t>Manutenção de Aparelho de Raio x de Bagagem</t>
  </si>
  <si>
    <t>0013690-95.2021.4.03.8001</t>
  </si>
  <si>
    <t>22/03/2022 Assinatura das ARPs 8580481 e 8581035.</t>
  </si>
  <si>
    <t>Itens 01 e 03 -&gt; VMI SISTEMAS DE SEGURANÇA
Itens 02 e 04 -&gt; TECVHSAN IMPORTADORA</t>
  </si>
  <si>
    <t>SUFR</t>
  </si>
  <si>
    <t>Seguro de Veículos</t>
  </si>
  <si>
    <t>04.699.10.18</t>
  </si>
  <si>
    <t>0024828-64.2018.4.03.8001</t>
  </si>
  <si>
    <t>Manutenção preventiva e corretiva da frota de veículos</t>
  </si>
  <si>
    <t>04.769.10.21</t>
  </si>
  <si>
    <t>0027183-76.2020.4.03.8001</t>
  </si>
  <si>
    <t>19/09/2022 Assinatura do T.A. 04.769.11.22, prorrogando a vigêncoa contratual por 12 meses.</t>
  </si>
  <si>
    <t>Vigência até 28/12/2023.</t>
  </si>
  <si>
    <t>Abastecimento de combustíveis da frota de veículos</t>
  </si>
  <si>
    <t>04.746.10.20</t>
  </si>
  <si>
    <t>0022308-63.2020.4.03.8001</t>
  </si>
  <si>
    <t>11/07/2022 Assinatura do T.A. 04.746.13.22, prorrogando a vigência por 12 meses.</t>
  </si>
  <si>
    <t>Vigência até 28/07/2023</t>
  </si>
  <si>
    <t>Aquisição e Manutenção de Cronotacógrafos</t>
  </si>
  <si>
    <t>0003576-63.2022.4.03.8001</t>
  </si>
  <si>
    <t>01/07/2022 Emissão das Notas de Empenho 2022NE000703 e 2022NE000704.</t>
  </si>
  <si>
    <t>Seguro Obrigatório de Veículos - DPVAT</t>
  </si>
  <si>
    <t>Contratação Suspensa</t>
  </si>
  <si>
    <t>A taxa DPVAT deixou de ser cobrada desde 2021.</t>
  </si>
  <si>
    <t>Pagamento eletrônico de pedágios</t>
  </si>
  <si>
    <t>Doc. 8217281</t>
  </si>
  <si>
    <t>0025292-20.2020.4.03.8001</t>
  </si>
  <si>
    <t>Transporte por aplicativo - TaxiGov</t>
  </si>
  <si>
    <t>0002851-11.2021.4.03.8001</t>
  </si>
  <si>
    <t>18/02/2022 Assinatura do T. de Abertura 7206558.</t>
  </si>
  <si>
    <t>15/10/2021 Juntada de documentos relacionados ao Planejamento.</t>
  </si>
  <si>
    <t>Aquisição de Veículos</t>
  </si>
  <si>
    <t>0014044-86.2022.4.03.8001</t>
  </si>
  <si>
    <t>17/10/2022 Assinatura do Contrato nº 05.722.10.22.
19/10/2022 Assinatura do Contrato nº 05.723.10.22.</t>
  </si>
  <si>
    <t>Dispensa - Serviço de renovação de certificado cronotacógrafos</t>
  </si>
  <si>
    <t>incluído cronotacógrafo</t>
  </si>
  <si>
    <t>Dispensa - Certificado de verificação metrológica - inmetro</t>
  </si>
  <si>
    <t>SUNS</t>
  </si>
  <si>
    <t>Vigilância Patrimonial</t>
  </si>
  <si>
    <t>0002962-58.2022.4.03.8001</t>
  </si>
  <si>
    <t>Tornozeleiras eletrônicas</t>
  </si>
  <si>
    <t>0003033-60.2022.4.03.8001</t>
  </si>
  <si>
    <t>10/03/2022 Início da instrução.
Não há documentos assinados.</t>
  </si>
  <si>
    <t>O processo é sigiloso, não sendo possível acessar o conteúdo dos documentos.</t>
  </si>
  <si>
    <t>Dispensa - Psicólogas para emissão de laudo para manuseio de arma de fogo</t>
  </si>
  <si>
    <t>0018208-31.2021.4.03.8001</t>
  </si>
  <si>
    <t>22/09/2022 Despacho DFOR 9112361, autorizando o cancelamento dos Formulários RCS.</t>
  </si>
  <si>
    <t>As profissionais consultadas desistiram da contratação.</t>
  </si>
  <si>
    <t>Dispensa - Munição para treinamento calibre 9x19mm (800 por aluno x 40 - 5,00)</t>
  </si>
  <si>
    <t>0003082-04.2022.4.03.8001</t>
  </si>
  <si>
    <t>Em elaboração de Ata / Contrato</t>
  </si>
  <si>
    <t>Aquisição de pistolas semi-automáticas de calibre 9x19mm (40)</t>
  </si>
  <si>
    <t>Dispensa - Espargidor (60) e Munição (460) para DEI</t>
  </si>
  <si>
    <t>0015022-63.2022.4.03.8001</t>
  </si>
  <si>
    <t>NUSA</t>
  </si>
  <si>
    <t>Material de consumo - Aquisição de insumos odontológicos</t>
  </si>
  <si>
    <t>Vide Planilha</t>
  </si>
  <si>
    <t>Abastecimento do consultório odontológico da Sede Administrativa da JFSP, propiciando melhores condições de atendimento aos servidores e magistrados em situações de urgência e emergência.</t>
  </si>
  <si>
    <t>Material permanente - Aquisição de aparelho desfibrilador externo automático</t>
  </si>
  <si>
    <t>Abastecimento do Ambulatório da Sede Administrativa da JFSP, propiciando melhores condições de atendimento aos servidores e magistrados em situações de urgência e emergência.</t>
  </si>
  <si>
    <t>0005577-21.2022.4.03.8001</t>
  </si>
  <si>
    <t>17/08/2022 Emissão da Nota de Empenho 9010705.</t>
  </si>
  <si>
    <t>Material Permanente  - Aparelho Fotopolimerizador, sem fio, para uso odontológico, que emita luz fria gerada por LED de alta potência, portátil, com no mínimo três (3) programações de timer (10, 15, 20 segundos) com bip sonoro ao final, comprimento de onda (luz) de 440nm a 480nm e potência mínima de 600mW/cm²  - 110 V.</t>
  </si>
  <si>
    <t>17/08/2022 Emissão da Nota de Empenho 9010645.</t>
  </si>
  <si>
    <t>Material permanente - Aquisição de Micromotor em aluminio anodizado, autoclavável, encaixe borden, sistema intra, com refrigeração (spray interno), rotação de 5.000 a 20.000 rpm</t>
  </si>
  <si>
    <t>17/08/2022 Emissão da Nota de Empenho 9010692.</t>
  </si>
  <si>
    <t>Material Permanente - Aquisição de  Contra ângulo para baixa rotação em alumínio anodizado, autoclavável, com sistema intra, rotação 1:1 e com refrigeração (spray externo).</t>
  </si>
  <si>
    <t>Material Permanente - Monitor Multiparâmetros</t>
  </si>
  <si>
    <t>Abastecimento do Ambulatório da Sede Administrativa da JFSP, propiciando melhores condições de atendimento aos servidores e magistrados em situações de urgência e emergência</t>
  </si>
  <si>
    <t>17/08/2022 Emissão da Nota de Empenho 9010678.</t>
  </si>
  <si>
    <t>Material Permanente - Monitor de Pressão Arterial</t>
  </si>
  <si>
    <t>Material Permanente - Esfigmomanômetro</t>
  </si>
  <si>
    <t>Material Permanente - Simulador de Torso</t>
  </si>
  <si>
    <t>Material Permanente - Câmara Conservadora de Imunobiológicos</t>
  </si>
  <si>
    <t>17/08/2022 Emissão da Nota de Empenho 9010727.</t>
  </si>
  <si>
    <t>Material Permanente - Glicosímetro</t>
  </si>
  <si>
    <t>Material Permanente - Turbina de Alta Rotação</t>
  </si>
  <si>
    <t>Material Permanente - Suporte de Embalagens para Esterilização</t>
  </si>
  <si>
    <t>Em contato com a servidora do NUSA, fui informado de que não há mais necessidade de se adquirir este objeto.</t>
  </si>
  <si>
    <t>Prestação de Serviço - Manutenção de equipamento odontológico</t>
  </si>
  <si>
    <t>Manutenção adequada do consultório odontológico para receber servidores/magistrados para atendimentos de urgência e emergência, bem como para realização de perícias.</t>
  </si>
  <si>
    <t>Prestação de Serviço - Registro de preço para a contratação de empresa(s) especializada(s) para realizar exames laboratoriais para atender às necessidades dos magistrados e servidores da Justiça Federal de Primeiro Grau em São Paulo - Capital e Gde SP</t>
  </si>
  <si>
    <t xml:space="preserve">Preservação da saúde dos magistrados e servidores da Justiça Federal de Primeiro Grau em São Paulo - Capital e Gde SP por meio de avaliações laboratoriais. </t>
  </si>
  <si>
    <t>0007562-96.2020.4.03.8000</t>
  </si>
  <si>
    <t>10/10/2021 Manifestação DSAU 8146003, explicando porque não houve licitação em 2021.</t>
  </si>
  <si>
    <t>Prestação de Serviço - Registro de preço para a contratação de empresa(s) especializada(s) para realizar exames laboratoriais para atender às necessidades dos magistrados e servidores da Justiça Federal de Primeiro Grau no Interior do Estado de São Paulo</t>
  </si>
  <si>
    <t xml:space="preserve">Preservação da saúde dos magistrados e servidores do Interior do estado de São Paulo por meio de avaliações laboratoriais. </t>
  </si>
  <si>
    <t>0005690-77.2019.4.03.8001</t>
  </si>
  <si>
    <t>25/11/2020 Despacho DFOR 6202252, determinando a realização de estudos para se identificar uma nova solução.</t>
  </si>
  <si>
    <t>Serviços de recarga de cilindros com oxigênio medicinal comprimido.</t>
  </si>
  <si>
    <t>0022720-57.2021.4.03.8001</t>
  </si>
  <si>
    <t>Serviços de remoção de pacientes por UTI móvel, na modalidade utilização programada (eventos)</t>
  </si>
  <si>
    <t>03 Diárias e 06 Horas Excedentes</t>
  </si>
  <si>
    <t>Prover adequada assistência médica em eventos.</t>
  </si>
  <si>
    <t>0033553-06.2022.4.03.8000</t>
  </si>
  <si>
    <t>O Edital está em elaboração.</t>
  </si>
  <si>
    <t>A instrução está sendo realizada pelo TRF3.</t>
  </si>
  <si>
    <t>Licitação Suspensa</t>
  </si>
  <si>
    <t>Licitação Fracassada</t>
  </si>
  <si>
    <t>Licitação Homologada</t>
  </si>
  <si>
    <t>Em Ratificação (Contratação Direta)</t>
  </si>
  <si>
    <t>Subsecretarias</t>
  </si>
  <si>
    <t>Núcleos</t>
  </si>
  <si>
    <t>Objetivos Estratégicos</t>
  </si>
  <si>
    <t>Garantia dos direitos de cidadania</t>
  </si>
  <si>
    <t>Enfrentamento à corrupção e à improbidade administrativa</t>
  </si>
  <si>
    <t>Prevenção de litígios e adoção de soluções consensuais para os conflitos</t>
  </si>
  <si>
    <t>Promoção da sustentabilidade</t>
  </si>
  <si>
    <t>Aprimoramento da gestão do acervo de ações relativas a benefícios previdenciários e assistenciais</t>
  </si>
  <si>
    <t>27/10/2022 Encaminhamento SUCL 9221570, à ALIC para análise do processo de dispensa.</t>
  </si>
  <si>
    <t>19/10/2022 Consulta NUPL 9195049, com observações sobre a instrução.</t>
  </si>
  <si>
    <t>03/10/2022 Emissão das NEs 9154092, 9154224, 9154300, 9154354 e 9154404.
06/10/2022 Emissão da NE 9165188.</t>
  </si>
  <si>
    <t>01/11/2022 Decisão SULI 9214494, negando o recurso interposto pela empresa SEC POWER COMERCIAL.</t>
  </si>
  <si>
    <t>24/10/2022 Encaminhamento SELE 9208543, à UMAD para atendimento das recomendações contidas no Parecer ALIC 9181886.</t>
  </si>
  <si>
    <t>18/10/2022 Consulta NUPL 9189533, com observações sobre a instrução processual.</t>
  </si>
  <si>
    <t>24/10/2022 Encaminhamento SELE 9208116, ao NUIN para atendimento das recomendações contidas no Parecer ALIC 9187816.
Atualmente, está com a SUEB para adequações na minuta.</t>
  </si>
  <si>
    <t>28/10/2022 Aviso de Licitação 9225964, agendando o PE nº 041/2022 para 18/11/2022.</t>
  </si>
  <si>
    <t>31/10/2022 Assinatura do Form. IPB 9166644.</t>
  </si>
  <si>
    <t>21/10/2022 Aviso de Licitação 9202226, agendando o PE nº 040/2022 para 09/11/2022.</t>
  </si>
  <si>
    <t>26/10/2022 Encaminhamento SELE 9214672, à ALIC para análise do Edital do PE nº 050/2022.</t>
  </si>
  <si>
    <t>28/10/2022 Encaminhamento SELE 9226438, ao NUPL  para análise do atendimento das recomendações contidas no Parecer ALIC 9200264.</t>
  </si>
  <si>
    <t>Aguarda-se a emissão dos formulários orçamentários para início da elaboração do edital.</t>
  </si>
  <si>
    <t>28/10/2022 Encaminhamento SEAC 9227276, à SULI com a informação de que a empresa FELIPE TELOKEN EIRELI atende aos requisitos de habilitação.</t>
  </si>
  <si>
    <t>29/10/2022 Encaminhamento SELE 9227317, ao NUIN para atendimento das recomendações contidas no Parecer ALIC 9225478.</t>
  </si>
  <si>
    <t>28/10/2022 Encaminhamento SELE 9226782, ao NUPL para análise do atendimento das recomendações contidas no Parecer ALIC 9197771.</t>
  </si>
  <si>
    <t>Análise de Proposta Comercial / Habilitação.</t>
  </si>
  <si>
    <t>03/11/2022 Emissão do Parecer ALIC 9219120.</t>
  </si>
  <si>
    <t>25/10/2022 Encaminhamento NUCT 9212687, à SUEB para elaboração das minutas.</t>
  </si>
  <si>
    <t>26/10/2022 Assinatura da ARP nº 12.1260.10.22 (doc. 9208621).</t>
  </si>
  <si>
    <t>14/10/2022 Encaminhamento SELE 9181414, à SUCS para providências em face do Parecer 9161455.</t>
  </si>
  <si>
    <t>03/11/2022 Encaminhamento SELE 9229565, à SUCS para providências em face do Parecer 9225193.</t>
  </si>
  <si>
    <t>17/10/2022 Encaminhamento SELE 9185769, à SUCS para providências em face do Parecer 9168817.</t>
  </si>
  <si>
    <t>26/10/2022 Despacho DFOR 9214083, autorizando a prorrogação contratual.</t>
  </si>
  <si>
    <t>Última movimentação: 30/09/2022</t>
  </si>
  <si>
    <t>28/10/2022 Aviso de Licitação 9224270, agendando o PE nº 025/2022 para 18/11/2022.</t>
  </si>
  <si>
    <t>21/10/2022 Consulta NUPL 9205465, apresentando revisão referente à instrução processual.</t>
  </si>
  <si>
    <t>14/10/2022 Juntada de documentos referentes à Pesquisa de Preços.</t>
  </si>
  <si>
    <t>25/10/2022 Encaminhamento SUIF 9211072, à SUCL para providências.</t>
  </si>
  <si>
    <t>26/10/2022 Assinatura do T.A. 04.699.16.22
(doc. 9192659).</t>
  </si>
  <si>
    <t>0004971-90.2022.4.03.8001</t>
  </si>
  <si>
    <t>21/10/2022 Assinatura do Doc. SEI 9202434, aprovando o TR.</t>
  </si>
  <si>
    <t>26/10/2022 Encaminhamento NUCT 9218550, à SUEB para elaboração das minutas.</t>
  </si>
  <si>
    <t>01/11/2022 Assinatura do Contrato nº 05.721.10.22 (doc. 9209990).</t>
  </si>
  <si>
    <t>03/11/2022 Encaminhamento NUCT 9234419, à ALIC para análise da Minuta 9234402.</t>
  </si>
  <si>
    <t>25/10/2022 Aviso SULI 9209171, noticiando que o PE nº 043/2022 restou deserto.</t>
  </si>
  <si>
    <t>O PE nº 043/2022 foi a segunda tentativa de aquisição destes itens, posto que na primeira licitação eles fracassaram.</t>
  </si>
  <si>
    <t>19/10/2022 Encaminhamento SUCL 9152062, à SUDR para complemento da instrução.</t>
  </si>
  <si>
    <t>09/11/2022 Certidão SUEN 9251948, noticiando o adiamento da contratação.</t>
  </si>
  <si>
    <t>Aquisição de vasos ornamentais, incluindo as plantas, os insumos e os serviços de plantio.</t>
  </si>
  <si>
    <t>3 Vasos
15 Floreiras</t>
  </si>
  <si>
    <t>As obras de reforma efetuadas no 16 e 17 andares do Fórum Criminal e Previdenciário preveem a instalação de uma sala multiuso para eventos e grandes audiências, bem como a instalação do Salão para audiências do Tribunal do Júri e suas dependências. Considerando a magnitude do projeto, faz-se necessário a aquisição de plantas para ornamentação do piso 16, o qual conta com uma ampla área externa.</t>
  </si>
  <si>
    <t>Alinhamento ao Planejamento Estratégico Regional da Justiça Federal para o período 2021-2026, estabelecido pela Resolução 434/2021 do TRF3, em especial com os objetivos previstos para o Macrodesafio "Fortalecimento da relação institucional da Justiça Federal com a sociedade;”.</t>
  </si>
  <si>
    <t>0021213-27.2022.4.03.8001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</si>
</sst>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R$&quot;* #,##0.00_);_(&quot;R$&quot;* \(#,##0.00\);_(&quot;R$&quot;* &quot;-&quot;??_);_(@_)"/>
    <numFmt numFmtId="164" formatCode="_-&quot;R$&quot;\ * #,##0.00_-;\-&quot;R$&quot;\ * #,##0.00_-;_-&quot;R$&quot;\ * &quot;-&quot;??_-;_-@_-"/>
    <numFmt numFmtId="165" formatCode="&quot;Planilha Atualizada em:&quot;\ dd/mm/yyyy"/>
    <numFmt numFmtId="166" formatCode="&quot;Total do Valor Estimado:&quot;\ &quot;R$&quot;\ #,##0.00"/>
    <numFmt numFmtId="167" formatCode="&quot;R$&quot;#,##0.00"/>
    <numFmt numFmtId="168" formatCode="&quot;R$&quot;\ #,##0.00"/>
  </numFmts>
  <fonts count="21"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
      <b/>
      <sz val="11"/>
      <color rgb="FFFFFFFF"/>
      <name val="Calibri"/>
      <family val="2"/>
      <scheme val="minor"/>
    </font>
    <font>
      <b/>
      <sz val="20"/>
      <color theme="4" tint="-0.249977111117893"/>
      <name val="Calibri"/>
      <family val="2"/>
      <scheme val="minor"/>
    </font>
    <font>
      <sz val="8"/>
      <name val="Calibri"/>
      <family val="2"/>
      <scheme val="minor"/>
    </font>
    <font>
      <b/>
      <sz val="18"/>
      <color theme="4" tint="-0.249977111117893"/>
      <name val="Calibri"/>
      <family val="2"/>
      <scheme val="minor"/>
    </font>
    <font>
      <b/>
      <sz val="11"/>
      <color theme="4" tint="-0.249977111117893"/>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4"/>
      <color theme="1"/>
      <name val="Calibri"/>
      <family val="2"/>
      <scheme val="minor"/>
    </font>
    <font>
      <sz val="14"/>
      <color theme="4" tint="-0.249977111117893"/>
      <name val="Calibri"/>
      <family val="2"/>
      <scheme val="minor"/>
    </font>
    <font>
      <sz val="16"/>
      <color theme="4" tint="-0.249977111117893"/>
      <name val="Calibri"/>
      <family val="2"/>
      <scheme val="minor"/>
    </font>
    <font>
      <sz val="12"/>
      <color theme="1"/>
      <name val="Calibri"/>
      <family val="2"/>
      <scheme val="minor"/>
    </font>
    <font>
      <b/>
      <sz val="18"/>
      <color theme="1"/>
      <name val="Calibri"/>
      <family val="2"/>
      <scheme val="minor"/>
    </font>
    <font>
      <b/>
      <sz val="14"/>
      <name val="Calibri"/>
      <family val="2"/>
      <scheme val="minor"/>
    </font>
    <font>
      <sz val="14"/>
      <color theme="1"/>
      <name val="Calibri"/>
      <family val="2"/>
      <scheme val="minor"/>
    </font>
  </fonts>
  <fills count="12">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s>
  <borders count="34">
    <border>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top/>
      <bottom style="medium">
        <color rgb="FFFFFFFF"/>
      </bottom>
      <diagonal/>
    </border>
    <border>
      <left/>
      <right/>
      <top/>
      <bottom style="thick">
        <color rgb="FFFFFFFF"/>
      </bottom>
      <diagonal/>
    </border>
    <border>
      <left style="thick">
        <color indexed="64"/>
      </left>
      <right/>
      <top/>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theme="0"/>
      </left>
      <right style="thin">
        <color theme="0"/>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s>
  <cellStyleXfs count="3">
    <xf numFmtId="0" fontId="0" fillId="0" borderId="0"/>
    <xf numFmtId="44" fontId="1" fillId="0" borderId="0" applyFont="0" applyFill="0" applyBorder="0" applyAlignment="0" applyProtection="0"/>
    <xf numFmtId="164" fontId="1" fillId="0" borderId="0" applyFont="0" applyFill="0" applyBorder="0" applyAlignment="0" applyProtection="0"/>
  </cellStyleXfs>
  <cellXfs count="123">
    <xf numFmtId="0" fontId="0" fillId="0" borderId="0" xfId="0"/>
    <xf numFmtId="0" fontId="0" fillId="3" borderId="0" xfId="0" applyFill="1"/>
    <xf numFmtId="0" fontId="0" fillId="0" borderId="0" xfId="0" applyAlignment="1">
      <alignment horizontal="center" vertical="center"/>
    </xf>
    <xf numFmtId="0" fontId="0" fillId="3" borderId="0" xfId="0" applyFill="1" applyAlignment="1">
      <alignment horizontal="center" vertical="center"/>
    </xf>
    <xf numFmtId="0" fontId="4" fillId="3" borderId="0" xfId="0" applyFont="1" applyFill="1" applyAlignment="1">
      <alignment horizontal="center" vertical="center"/>
    </xf>
    <xf numFmtId="0" fontId="5" fillId="0" borderId="5" xfId="0" applyFont="1" applyBorder="1" applyAlignment="1">
      <alignment vertical="center"/>
    </xf>
    <xf numFmtId="0" fontId="5" fillId="0" borderId="0" xfId="0" applyFont="1" applyAlignment="1">
      <alignment vertical="center"/>
    </xf>
    <xf numFmtId="0" fontId="5" fillId="3" borderId="0" xfId="0" applyFont="1" applyFill="1" applyAlignment="1">
      <alignment vertical="center"/>
    </xf>
    <xf numFmtId="0" fontId="6" fillId="0" borderId="6" xfId="0" applyFont="1" applyBorder="1" applyAlignment="1">
      <alignment vertical="center"/>
    </xf>
    <xf numFmtId="0" fontId="0" fillId="3" borderId="0" xfId="0" applyFill="1" applyAlignment="1">
      <alignment wrapText="1"/>
    </xf>
    <xf numFmtId="0" fontId="3" fillId="3" borderId="2" xfId="0" applyFont="1" applyFill="1" applyBorder="1" applyAlignment="1">
      <alignment horizontal="centerContinuous" wrapText="1"/>
    </xf>
    <xf numFmtId="0" fontId="0" fillId="3" borderId="0" xfId="0" applyFill="1" applyAlignment="1">
      <alignment horizontal="left" vertical="top" wrapText="1"/>
    </xf>
    <xf numFmtId="0" fontId="0" fillId="0" borderId="0" xfId="0" applyAlignment="1">
      <alignment horizontal="center" vertical="center" wrapText="1"/>
    </xf>
    <xf numFmtId="0" fontId="0" fillId="3" borderId="0" xfId="0" applyFill="1" applyAlignment="1">
      <alignment vertical="top" wrapText="1"/>
    </xf>
    <xf numFmtId="0" fontId="0" fillId="3" borderId="4" xfId="0" applyFill="1" applyBorder="1"/>
    <xf numFmtId="0" fontId="3" fillId="0" borderId="4" xfId="0" applyFont="1" applyBorder="1" applyAlignment="1">
      <alignment horizontal="center" vertical="center" wrapText="1"/>
    </xf>
    <xf numFmtId="0" fontId="0" fillId="0" borderId="0" xfId="0"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4" fontId="0" fillId="0" borderId="0" xfId="1" applyFont="1" applyAlignment="1" applyProtection="1">
      <alignment horizontal="center" vertical="center" wrapText="1"/>
      <protection locked="0"/>
    </xf>
    <xf numFmtId="0" fontId="0" fillId="4" borderId="0" xfId="0" applyFill="1" applyAlignment="1">
      <alignment horizontal="center" vertical="center" wrapText="1"/>
    </xf>
    <xf numFmtId="0" fontId="0" fillId="5" borderId="7" xfId="0" applyFill="1" applyBorder="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8" xfId="0" applyFill="1" applyBorder="1" applyAlignment="1" applyProtection="1">
      <alignment horizontal="center" vertical="center" wrapText="1"/>
      <protection locked="0"/>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14" fontId="0" fillId="5" borderId="0" xfId="0" applyNumberFormat="1" applyFill="1" applyAlignment="1" applyProtection="1">
      <alignment horizontal="center" vertical="center" wrapText="1"/>
      <protection locked="0"/>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167" fontId="4" fillId="0" borderId="0" xfId="1" applyNumberFormat="1"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14" fontId="4" fillId="0" borderId="0" xfId="0" applyNumberFormat="1" applyFont="1" applyAlignment="1" applyProtection="1">
      <alignment horizontal="center" vertical="center" wrapText="1"/>
      <protection locked="0"/>
    </xf>
    <xf numFmtId="167" fontId="4" fillId="0" borderId="0" xfId="1" applyNumberFormat="1" applyFont="1" applyAlignment="1" applyProtection="1">
      <alignment horizontal="center" vertical="center" wrapText="1"/>
      <protection locked="0"/>
    </xf>
    <xf numFmtId="44" fontId="4" fillId="0" borderId="0" xfId="1" applyFont="1" applyFill="1" applyAlignment="1" applyProtection="1">
      <alignment horizontal="center" vertical="center" wrapText="1"/>
      <protection locked="0"/>
    </xf>
    <xf numFmtId="44" fontId="4" fillId="0" borderId="0" xfId="1" applyFont="1" applyAlignment="1" applyProtection="1">
      <alignment horizontal="center" vertical="center" wrapText="1"/>
      <protection locked="0"/>
    </xf>
    <xf numFmtId="167" fontId="0" fillId="0" borderId="0" xfId="1" applyNumberFormat="1" applyFont="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0" fontId="11" fillId="3" borderId="0" xfId="0" applyFont="1" applyFill="1" applyAlignment="1">
      <alignment vertical="center"/>
    </xf>
    <xf numFmtId="0" fontId="0" fillId="0" borderId="19" xfId="0" applyBorder="1" applyAlignment="1">
      <alignment horizontal="center"/>
    </xf>
    <xf numFmtId="168" fontId="0" fillId="0" borderId="18" xfId="0" applyNumberFormat="1" applyBorder="1" applyAlignment="1">
      <alignment horizontal="center"/>
    </xf>
    <xf numFmtId="0" fontId="0" fillId="0" borderId="18" xfId="0" applyBorder="1" applyAlignment="1">
      <alignment horizontal="center"/>
    </xf>
    <xf numFmtId="0" fontId="0" fillId="0" borderId="20" xfId="0" applyBorder="1" applyAlignment="1">
      <alignment horizontal="center"/>
    </xf>
    <xf numFmtId="0" fontId="13" fillId="3" borderId="0" xfId="0" applyFont="1" applyFill="1" applyAlignment="1">
      <alignment wrapText="1"/>
    </xf>
    <xf numFmtId="0" fontId="9" fillId="3" borderId="0" xfId="0" applyFont="1" applyFill="1" applyAlignment="1">
      <alignment vertical="center" wrapText="1"/>
    </xf>
    <xf numFmtId="0" fontId="9" fillId="3" borderId="0" xfId="0" applyFont="1" applyFill="1" applyAlignment="1">
      <alignment vertical="center"/>
    </xf>
    <xf numFmtId="0" fontId="0" fillId="3" borderId="0" xfId="0" applyFill="1" applyAlignment="1">
      <alignment horizontal="center" vertical="top" wrapText="1"/>
    </xf>
    <xf numFmtId="0" fontId="12" fillId="0" borderId="16" xfId="0" applyFont="1" applyBorder="1" applyAlignment="1">
      <alignment horizontal="center" vertical="center" wrapText="1"/>
    </xf>
    <xf numFmtId="0" fontId="17" fillId="3" borderId="0" xfId="0" applyFont="1" applyFill="1" applyAlignment="1">
      <alignment horizontal="left" vertical="center"/>
    </xf>
    <xf numFmtId="0" fontId="17" fillId="3" borderId="0" xfId="0" applyFont="1" applyFill="1" applyAlignment="1">
      <alignment vertical="center" wrapText="1"/>
    </xf>
    <xf numFmtId="0" fontId="11" fillId="3" borderId="0" xfId="0" applyFont="1" applyFill="1" applyAlignment="1">
      <alignment horizontal="center" vertical="center"/>
    </xf>
    <xf numFmtId="0" fontId="12" fillId="3" borderId="0" xfId="0" applyFont="1" applyFill="1" applyAlignment="1">
      <alignment horizontal="center" vertical="center" wrapText="1"/>
    </xf>
    <xf numFmtId="0" fontId="12" fillId="3" borderId="0" xfId="0" applyFont="1" applyFill="1" applyAlignment="1">
      <alignment horizontal="left" vertical="top"/>
    </xf>
    <xf numFmtId="0" fontId="17" fillId="3" borderId="0" xfId="0" applyFont="1" applyFill="1"/>
    <xf numFmtId="0" fontId="0" fillId="3" borderId="21" xfId="0" applyFill="1" applyBorder="1"/>
    <xf numFmtId="0" fontId="0" fillId="3" borderId="22" xfId="0" applyFill="1" applyBorder="1" applyAlignment="1">
      <alignment horizontal="center" vertical="center"/>
    </xf>
    <xf numFmtId="0" fontId="0" fillId="3" borderId="22" xfId="0" applyFill="1" applyBorder="1"/>
    <xf numFmtId="0" fontId="0" fillId="3" borderId="23" xfId="0" applyFill="1" applyBorder="1"/>
    <xf numFmtId="0" fontId="0" fillId="3" borderId="24" xfId="0" applyFill="1" applyBorder="1"/>
    <xf numFmtId="0" fontId="11" fillId="3" borderId="25" xfId="0" applyFont="1" applyFill="1" applyBorder="1" applyAlignment="1">
      <alignment vertical="center"/>
    </xf>
    <xf numFmtId="0" fontId="0" fillId="3" borderId="25" xfId="0" applyFill="1" applyBorder="1"/>
    <xf numFmtId="0" fontId="13" fillId="3" borderId="25" xfId="0" applyFont="1" applyFill="1" applyBorder="1" applyAlignment="1">
      <alignment wrapText="1"/>
    </xf>
    <xf numFmtId="0" fontId="17" fillId="3" borderId="25" xfId="0" applyFont="1" applyFill="1" applyBorder="1" applyAlignment="1">
      <alignment horizontal="left" vertical="center"/>
    </xf>
    <xf numFmtId="0" fontId="17" fillId="3" borderId="25" xfId="0" applyFont="1" applyFill="1" applyBorder="1" applyAlignment="1">
      <alignment vertical="center" wrapText="1"/>
    </xf>
    <xf numFmtId="0" fontId="0" fillId="3" borderId="26" xfId="0" applyFill="1" applyBorder="1"/>
    <xf numFmtId="0" fontId="11" fillId="3" borderId="17" xfId="0" applyFont="1" applyFill="1" applyBorder="1" applyAlignment="1">
      <alignment horizontal="center" vertical="center"/>
    </xf>
    <xf numFmtId="0" fontId="12" fillId="3" borderId="17" xfId="0" applyFont="1" applyFill="1" applyBorder="1" applyAlignment="1">
      <alignment horizontal="center" vertical="center" wrapText="1"/>
    </xf>
    <xf numFmtId="0" fontId="17" fillId="3" borderId="27" xfId="0" applyFont="1" applyFill="1" applyBorder="1" applyAlignment="1">
      <alignment vertical="center" wrapText="1"/>
    </xf>
    <xf numFmtId="168" fontId="12" fillId="0" borderId="16" xfId="0" applyNumberFormat="1" applyFont="1" applyBorder="1" applyAlignment="1">
      <alignment horizontal="center" vertical="center"/>
    </xf>
    <xf numFmtId="0" fontId="10" fillId="3" borderId="0" xfId="0" applyFont="1" applyFill="1" applyAlignment="1">
      <alignment vertical="center" wrapText="1"/>
    </xf>
    <xf numFmtId="0" fontId="10" fillId="3" borderId="4" xfId="0" applyFont="1" applyFill="1" applyBorder="1" applyAlignment="1">
      <alignment vertical="center" wrapText="1"/>
    </xf>
    <xf numFmtId="0" fontId="12" fillId="0" borderId="14" xfId="0" applyFont="1" applyBorder="1" applyAlignment="1">
      <alignment horizontal="center" vertical="center"/>
    </xf>
    <xf numFmtId="0" fontId="0" fillId="0" borderId="0" xfId="0" applyAlignment="1">
      <alignment wrapText="1"/>
    </xf>
    <xf numFmtId="0" fontId="2" fillId="3" borderId="12" xfId="0" applyFont="1" applyFill="1" applyBorder="1" applyAlignment="1">
      <alignment horizontal="center" vertical="center" wrapText="1"/>
    </xf>
    <xf numFmtId="168" fontId="0" fillId="0" borderId="0" xfId="1" applyNumberFormat="1" applyFont="1" applyAlignment="1" applyProtection="1">
      <alignment horizontal="center" vertical="center" wrapText="1"/>
      <protection locked="0"/>
    </xf>
    <xf numFmtId="0" fontId="12" fillId="3" borderId="0" xfId="0" applyFont="1" applyFill="1" applyAlignment="1">
      <alignment horizontal="center" vertical="center"/>
    </xf>
    <xf numFmtId="168" fontId="12" fillId="0" borderId="0" xfId="0" applyNumberFormat="1" applyFont="1" applyAlignment="1">
      <alignment horizontal="center" vertical="center"/>
    </xf>
    <xf numFmtId="0" fontId="20" fillId="3" borderId="0" xfId="0" applyFont="1" applyFill="1" applyAlignment="1">
      <alignment horizontal="left" vertical="center"/>
    </xf>
    <xf numFmtId="14" fontId="12" fillId="3" borderId="0" xfId="0" applyNumberFormat="1" applyFont="1" applyFill="1" applyAlignment="1">
      <alignment horizontal="center" vertical="center"/>
    </xf>
    <xf numFmtId="0" fontId="20" fillId="3" borderId="0" xfId="0" applyFont="1" applyFill="1" applyAlignment="1">
      <alignment horizontal="right" vertical="center"/>
    </xf>
    <xf numFmtId="0" fontId="4" fillId="0" borderId="12" xfId="0" applyFont="1" applyBorder="1" applyAlignment="1" applyProtection="1">
      <alignment horizontal="center" vertical="center" wrapText="1"/>
      <protection locked="0"/>
    </xf>
    <xf numFmtId="167" fontId="4" fillId="0" borderId="12" xfId="1" applyNumberFormat="1" applyFont="1" applyFill="1" applyBorder="1" applyAlignment="1" applyProtection="1">
      <alignment horizontal="center" vertical="center" wrapText="1"/>
      <protection locked="0"/>
    </xf>
    <xf numFmtId="44" fontId="0" fillId="0" borderId="0" xfId="1" applyFont="1" applyFill="1" applyAlignment="1" applyProtection="1">
      <alignment horizontal="center" vertical="center" wrapText="1"/>
      <protection locked="0"/>
    </xf>
    <xf numFmtId="14" fontId="0" fillId="5" borderId="8" xfId="0" applyNumberFormat="1" applyFill="1" applyBorder="1" applyAlignment="1" applyProtection="1">
      <alignment horizontal="center" vertical="center" wrapText="1"/>
      <protection locked="0"/>
    </xf>
    <xf numFmtId="165" fontId="7" fillId="3" borderId="0" xfId="0" applyNumberFormat="1" applyFont="1" applyFill="1" applyAlignment="1">
      <alignment vertical="center" wrapText="1"/>
    </xf>
    <xf numFmtId="0" fontId="0" fillId="0" borderId="0" xfId="0" applyAlignment="1">
      <alignment vertical="top" wrapText="1"/>
    </xf>
    <xf numFmtId="14" fontId="20" fillId="3" borderId="0" xfId="0" applyNumberFormat="1" applyFont="1" applyFill="1" applyAlignment="1">
      <alignment horizontal="center" vertical="center"/>
    </xf>
    <xf numFmtId="0" fontId="17" fillId="3" borderId="0" xfId="0" applyFont="1" applyFill="1" applyAlignment="1">
      <alignment horizontal="center" vertical="center" wrapText="1"/>
    </xf>
    <xf numFmtId="0" fontId="17" fillId="3" borderId="17" xfId="0" applyFont="1" applyFill="1" applyBorder="1" applyAlignment="1">
      <alignment horizontal="center" vertical="center" wrapText="1"/>
    </xf>
    <xf numFmtId="0" fontId="13" fillId="3" borderId="0" xfId="0" applyFont="1" applyFill="1" applyAlignment="1">
      <alignment horizontal="center" wrapText="1"/>
    </xf>
    <xf numFmtId="0" fontId="0" fillId="8" borderId="30" xfId="0" applyFill="1" applyBorder="1" applyAlignment="1">
      <alignment horizontal="center"/>
    </xf>
    <xf numFmtId="0" fontId="0" fillId="8" borderId="31" xfId="0" applyFill="1" applyBorder="1" applyAlignment="1">
      <alignment horizontal="center"/>
    </xf>
    <xf numFmtId="0" fontId="0" fillId="7" borderId="30" xfId="0" applyFill="1" applyBorder="1" applyAlignment="1">
      <alignment horizontal="center"/>
    </xf>
    <xf numFmtId="0" fontId="0" fillId="7" borderId="31" xfId="0" applyFill="1" applyBorder="1" applyAlignment="1">
      <alignment horizontal="center"/>
    </xf>
    <xf numFmtId="0" fontId="0" fillId="6" borderId="28" xfId="0" applyFill="1" applyBorder="1" applyAlignment="1">
      <alignment horizontal="center"/>
    </xf>
    <xf numFmtId="0" fontId="0" fillId="6" borderId="29" xfId="0" applyFill="1" applyBorder="1" applyAlignment="1">
      <alignment horizontal="center"/>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0" fillId="11" borderId="32" xfId="0" applyFill="1" applyBorder="1" applyAlignment="1">
      <alignment horizontal="center"/>
    </xf>
    <xf numFmtId="0" fontId="0" fillId="11" borderId="33" xfId="0" applyFill="1" applyBorder="1" applyAlignment="1">
      <alignment horizontal="center"/>
    </xf>
    <xf numFmtId="0" fontId="18" fillId="3" borderId="21"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23" xfId="0" applyFont="1" applyFill="1" applyBorder="1" applyAlignment="1">
      <alignment horizontal="center" vertical="center"/>
    </xf>
    <xf numFmtId="0" fontId="0" fillId="9" borderId="30" xfId="0" applyFill="1" applyBorder="1" applyAlignment="1">
      <alignment horizontal="center"/>
    </xf>
    <xf numFmtId="0" fontId="0" fillId="9" borderId="31" xfId="0" applyFill="1" applyBorder="1" applyAlignment="1">
      <alignment horizontal="center"/>
    </xf>
    <xf numFmtId="0" fontId="0" fillId="10" borderId="30" xfId="0" applyFill="1" applyBorder="1" applyAlignment="1">
      <alignment horizontal="center"/>
    </xf>
    <xf numFmtId="0" fontId="0" fillId="10" borderId="31" xfId="0" applyFill="1" applyBorder="1" applyAlignment="1">
      <alignment horizontal="center"/>
    </xf>
    <xf numFmtId="0" fontId="19" fillId="3" borderId="26" xfId="0" applyFont="1" applyFill="1" applyBorder="1" applyAlignment="1">
      <alignment horizontal="center" vertical="top" wrapText="1"/>
    </xf>
    <xf numFmtId="0" fontId="19" fillId="3" borderId="17" xfId="0" applyFont="1" applyFill="1" applyBorder="1" applyAlignment="1">
      <alignment horizontal="center" vertical="top" wrapText="1"/>
    </xf>
    <xf numFmtId="0" fontId="19" fillId="3" borderId="27" xfId="0" applyFont="1" applyFill="1" applyBorder="1" applyAlignment="1">
      <alignment horizontal="center" vertical="top" wrapText="1"/>
    </xf>
    <xf numFmtId="0" fontId="20" fillId="3" borderId="0" xfId="0" applyFont="1" applyFill="1" applyAlignment="1">
      <alignment horizontal="center" vertical="center"/>
    </xf>
    <xf numFmtId="0" fontId="14" fillId="3" borderId="0" xfId="0" applyFont="1" applyFill="1" applyAlignment="1">
      <alignment horizontal="center" vertical="center"/>
    </xf>
    <xf numFmtId="165" fontId="7" fillId="3" borderId="0" xfId="0" applyNumberFormat="1" applyFont="1" applyFill="1" applyAlignment="1">
      <alignment horizontal="center" vertical="center" wrapText="1"/>
    </xf>
    <xf numFmtId="166" fontId="9" fillId="3" borderId="0" xfId="0" applyNumberFormat="1" applyFont="1" applyFill="1" applyAlignment="1">
      <alignment horizontal="center"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3" borderId="0" xfId="0" applyFont="1" applyFill="1" applyAlignment="1">
      <alignment horizontal="left" vertical="top" wrapText="1"/>
    </xf>
    <xf numFmtId="0" fontId="10" fillId="3" borderId="0" xfId="0" applyFont="1" applyFill="1" applyAlignment="1">
      <alignment horizontal="left" vertical="center" wrapText="1"/>
    </xf>
    <xf numFmtId="0" fontId="10" fillId="3" borderId="4" xfId="0" applyFont="1" applyFill="1" applyBorder="1" applyAlignment="1">
      <alignment horizontal="left" vertical="center" wrapText="1"/>
    </xf>
  </cellXfs>
  <cellStyles count="3">
    <cellStyle name="Moeda" xfId="1" builtinId="4"/>
    <cellStyle name="Moeda 2" xfId="2" xr:uid="{00000000-0005-0000-0000-000001000000}"/>
    <cellStyle name="Normal" xfId="0" builtinId="0"/>
  </cellStyles>
  <dxfs count="157">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right/>
        <top/>
        <bottom style="medium">
          <color rgb="FFFFFFFF"/>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general" vertical="center" textRotation="0" wrapText="0" indent="0" justifyLastLine="0" shrinkToFit="0" readingOrder="0"/>
    </dxf>
    <dxf>
      <border outline="0">
        <bottom style="thick">
          <color rgb="FFFFFFFF"/>
        </bottom>
      </border>
    </dxf>
    <dxf>
      <font>
        <b/>
        <i val="0"/>
        <strike val="0"/>
        <condense val="0"/>
        <extend val="0"/>
        <outline val="0"/>
        <shadow val="0"/>
        <u val="none"/>
        <vertAlign val="baseline"/>
        <sz val="11"/>
        <color rgb="FFFFFFFF"/>
        <name val="Calibri"/>
        <scheme val="minor"/>
      </font>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solid">
          <fgColor indexed="64"/>
          <bgColor theme="5" tint="0.59999389629810485"/>
        </patternFill>
      </fill>
      <alignment horizontal="center" vertical="center" textRotation="0" wrapText="1" indent="0" justifyLastLine="0" shrinkToFit="0" readingOrder="0"/>
      <border diagonalUp="0" diagonalDown="0" outline="0">
        <left/>
        <right style="thick">
          <color indexed="64"/>
        </right>
        <top/>
        <bottom/>
      </border>
      <protection locked="0" hidden="0"/>
    </dxf>
    <dxf>
      <fill>
        <patternFill patternType="solid">
          <fgColor indexed="64"/>
          <bgColor theme="5" tint="0.59999389629810485"/>
        </patternFill>
      </fill>
      <alignment horizontal="center" vertical="center" textRotation="0" wrapText="1" indent="0" justifyLastLine="0" shrinkToFit="0" readingOrder="0"/>
      <protection locked="0" hidden="0"/>
    </dxf>
    <dxf>
      <fill>
        <patternFill patternType="solid">
          <fgColor indexed="64"/>
          <bgColor theme="5" tint="0.59999389629810485"/>
        </patternFill>
      </fill>
      <alignment horizontal="center" vertical="center" textRotation="0" wrapText="1" indent="0" justifyLastLine="0" shrinkToFit="0" readingOrder="0"/>
      <border diagonalUp="0" diagonalDown="0" outline="0">
        <left style="thick">
          <color indexed="64"/>
        </left>
        <right/>
        <top/>
        <bottom/>
      </border>
      <protection locked="0" hidden="0"/>
    </dxf>
    <dxf>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numFmt numFmtId="30" formatCode="@"/>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1" hidden="0"/>
    </dxf>
    <dxf>
      <fill>
        <patternFill patternType="solid">
          <fgColor indexed="64"/>
          <bgColor theme="5" tint="0.59999389629810485"/>
        </patternFill>
      </fill>
      <alignment horizontal="center" vertical="center" textRotation="0" wrapText="1" indent="0" justifyLastLine="0" shrinkToFit="0" readingOrder="0"/>
      <border diagonalUp="0" diagonalDown="0" outline="0">
        <left/>
        <right style="thick">
          <color indexed="64"/>
        </right>
        <top/>
        <bottom/>
      </border>
      <protection locked="0" hidden="0"/>
    </dxf>
    <dxf>
      <fill>
        <patternFill patternType="solid">
          <fgColor indexed="64"/>
          <bgColor theme="5" tint="0.59999389629810485"/>
        </patternFill>
      </fill>
      <alignment horizontal="center" vertical="center" textRotation="0" wrapText="1" indent="0" justifyLastLine="0" shrinkToFit="0" readingOrder="0"/>
      <protection locked="0" hidden="0"/>
    </dxf>
    <dxf>
      <fill>
        <patternFill patternType="solid">
          <fgColor indexed="64"/>
          <bgColor theme="5" tint="0.59999389629810485"/>
        </patternFill>
      </fill>
      <alignment horizontal="center" vertical="center" textRotation="0" wrapText="1" indent="0" justifyLastLine="0" shrinkToFit="0" readingOrder="0"/>
      <border diagonalUp="0" diagonalDown="0" outline="0">
        <left style="thick">
          <color indexed="64"/>
        </left>
        <right/>
        <top/>
        <bottom/>
      </border>
      <protection locked="0" hidden="0"/>
    </dxf>
    <dxf>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numFmt numFmtId="30" formatCode="@"/>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1" hidden="0"/>
    </dxf>
    <dxf>
      <fill>
        <patternFill patternType="solid">
          <fgColor indexed="64"/>
          <bgColor theme="5" tint="0.59999389629810485"/>
        </patternFill>
      </fill>
      <alignment horizontal="center" vertical="center" textRotation="0" wrapText="1" indent="0" justifyLastLine="0" shrinkToFit="0" readingOrder="0"/>
      <border diagonalUp="0" diagonalDown="0" outline="0">
        <left/>
        <right style="thick">
          <color indexed="64"/>
        </right>
        <top/>
        <bottom/>
      </border>
      <protection locked="0" hidden="0"/>
    </dxf>
    <dxf>
      <fill>
        <patternFill patternType="solid">
          <fgColor indexed="64"/>
          <bgColor theme="5" tint="0.59999389629810485"/>
        </patternFill>
      </fill>
      <alignment horizontal="center" vertical="center" textRotation="0" wrapText="1" indent="0" justifyLastLine="0" shrinkToFit="0" readingOrder="0"/>
      <protection locked="0" hidden="0"/>
    </dxf>
    <dxf>
      <fill>
        <patternFill patternType="solid">
          <fgColor indexed="64"/>
          <bgColor theme="5" tint="0.59999389629810485"/>
        </patternFill>
      </fill>
      <alignment horizontal="center" vertical="center" textRotation="0" wrapText="1" indent="0" justifyLastLine="0" shrinkToFit="0" readingOrder="0"/>
      <border diagonalUp="0" diagonalDown="0" outline="0">
        <left style="thick">
          <color indexed="64"/>
        </left>
        <right/>
        <top/>
        <bottom/>
      </border>
      <protection locked="0" hidden="0"/>
    </dxf>
    <dxf>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numFmt numFmtId="30" formatCode="@"/>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1" hidden="0"/>
    </dxf>
    <dxf>
      <fill>
        <patternFill patternType="solid">
          <fgColor indexed="64"/>
          <bgColor theme="5" tint="0.59999389629810485"/>
        </patternFill>
      </fill>
      <alignment horizontal="center" vertical="center" textRotation="0" wrapText="1" indent="0" justifyLastLine="0" shrinkToFit="0" readingOrder="0"/>
      <border diagonalUp="0" diagonalDown="0" outline="0">
        <left/>
        <right style="thick">
          <color indexed="64"/>
        </right>
        <top/>
        <bottom/>
      </border>
      <protection locked="0" hidden="0"/>
    </dxf>
    <dxf>
      <fill>
        <patternFill patternType="solid">
          <fgColor indexed="64"/>
          <bgColor theme="5" tint="0.59999389629810485"/>
        </patternFill>
      </fill>
      <alignment horizontal="center" vertical="center" textRotation="0" wrapText="1" indent="0" justifyLastLine="0" shrinkToFit="0" readingOrder="0"/>
      <protection locked="0" hidden="0"/>
    </dxf>
    <dxf>
      <fill>
        <patternFill patternType="solid">
          <fgColor indexed="64"/>
          <bgColor theme="5" tint="0.59999389629810485"/>
        </patternFill>
      </fill>
      <alignment horizontal="center" vertical="center" textRotation="0" wrapText="1" indent="0" justifyLastLine="0" shrinkToFit="0" readingOrder="0"/>
      <border diagonalUp="0" diagonalDown="0" outline="0">
        <left style="thick">
          <color indexed="64"/>
        </left>
        <right/>
        <top/>
        <bottom/>
      </border>
      <protection locked="0" hidden="0"/>
    </dxf>
    <dxf>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numFmt numFmtId="30" formatCode="@"/>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numFmt numFmtId="167" formatCode="&quot;R$&quot;#,##0.00"/>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1" hidden="0"/>
    </dxf>
    <dxf>
      <fill>
        <patternFill patternType="solid">
          <fgColor indexed="64"/>
          <bgColor theme="5" tint="0.59999389629810485"/>
        </patternFill>
      </fill>
      <alignment horizontal="center" vertical="center" textRotation="0" wrapText="1" indent="0" justifyLastLine="0" shrinkToFit="0" readingOrder="0"/>
      <border diagonalUp="0" diagonalDown="0" outline="0">
        <left/>
        <right style="thick">
          <color indexed="64"/>
        </right>
        <top/>
        <bottom/>
      </border>
      <protection locked="0" hidden="0"/>
    </dxf>
    <dxf>
      <fill>
        <patternFill patternType="solid">
          <fgColor indexed="64"/>
          <bgColor theme="5" tint="0.59999389629810485"/>
        </patternFill>
      </fill>
      <alignment horizontal="center" vertical="center" textRotation="0" wrapText="1" indent="0" justifyLastLine="0" shrinkToFit="0" readingOrder="0"/>
      <protection locked="0" hidden="0"/>
    </dxf>
    <dxf>
      <fill>
        <patternFill patternType="solid">
          <fgColor indexed="64"/>
          <bgColor theme="5" tint="0.59999389629810485"/>
        </patternFill>
      </fill>
      <alignment horizontal="center" vertical="center" textRotation="0" wrapText="1" indent="0" justifyLastLine="0" shrinkToFit="0" readingOrder="0"/>
      <border diagonalUp="0" diagonalDown="0" outline="0">
        <left style="thick">
          <color indexed="64"/>
        </left>
        <right/>
        <top/>
        <bottom/>
      </border>
      <protection locked="0" hidden="0"/>
    </dxf>
    <dxf>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numFmt numFmtId="30" formatCode="@"/>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1" hidden="0"/>
    </dxf>
    <dxf>
      <fill>
        <patternFill patternType="solid">
          <fgColor indexed="64"/>
          <bgColor theme="5" tint="0.59999389629810485"/>
        </patternFill>
      </fill>
      <alignment horizontal="center" vertical="center" textRotation="0" wrapText="1" indent="0" justifyLastLine="0" shrinkToFit="0" readingOrder="0"/>
      <border diagonalUp="0" diagonalDown="0" outline="0">
        <left/>
        <right style="thick">
          <color indexed="64"/>
        </right>
        <top/>
        <bottom/>
      </border>
      <protection locked="0" hidden="0"/>
    </dxf>
    <dxf>
      <fill>
        <patternFill patternType="solid">
          <fgColor indexed="64"/>
          <bgColor theme="5" tint="0.59999389629810485"/>
        </patternFill>
      </fill>
      <alignment horizontal="center" vertical="center" textRotation="0" wrapText="1" indent="0" justifyLastLine="0" shrinkToFit="0" readingOrder="0"/>
      <protection locked="0" hidden="0"/>
    </dxf>
    <dxf>
      <fill>
        <patternFill patternType="solid">
          <fgColor indexed="64"/>
          <bgColor theme="5" tint="0.59999389629810485"/>
        </patternFill>
      </fill>
      <alignment horizontal="center" vertical="center" textRotation="0" wrapText="1" indent="0" justifyLastLine="0" shrinkToFit="0" readingOrder="0"/>
      <border diagonalUp="0" diagonalDown="0" outline="0">
        <left style="thick">
          <color indexed="64"/>
        </left>
        <right/>
        <top/>
        <bottom/>
      </border>
      <protection locked="0" hidden="0"/>
    </dxf>
    <dxf>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numFmt numFmtId="30" formatCode="@"/>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1" hidden="0"/>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ic/AppData/Local/Temp/pacGestor2021_v.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1"/>
      <sheetName val="pacGestor2021_v.3.1"/>
    </sheetNames>
    <sheetDataSet>
      <sheetData sheetId="0"/>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PAACGestorAtual672" displayName="TPAACGestorAtual672" ref="B3:R4" totalsRowShown="0" headerRowDxfId="156" dataDxfId="155">
  <autoFilter ref="B3:R4" xr:uid="{00000000-0009-0000-0100-000001000000}"/>
  <tableColumns count="17">
    <tableColumn id="2" xr3:uid="{00000000-0010-0000-0000-000002000000}" name="Núcleo" dataDxfId="154"/>
    <tableColumn id="3" xr3:uid="{00000000-0010-0000-0000-000003000000}" name="Seção" dataDxfId="153"/>
    <tableColumn id="7" xr3:uid="{00000000-0010-0000-0000-000007000000}" name="Objeto" dataDxfId="152"/>
    <tableColumn id="4" xr3:uid="{00000000-0010-0000-0000-000004000000}" name="Código_x000a_(CATMAT / CATSER)" dataDxfId="151"/>
    <tableColumn id="8" xr3:uid="{00000000-0010-0000-0000-000008000000}" name="Quantidade Estimada" dataDxfId="150"/>
    <tableColumn id="9" xr3:uid="{00000000-0010-0000-0000-000009000000}" name="Valor Estimado" dataDxfId="149" dataCellStyle="Moeda"/>
    <tableColumn id="10" xr3:uid="{00000000-0010-0000-0000-00000A000000}" name="Justificativa da Contratação" dataDxfId="148"/>
    <tableColumn id="6" xr3:uid="{00000000-0010-0000-0000-000006000000}" name="Grau de Prioridade" dataDxfId="147"/>
    <tableColumn id="11" xr3:uid="{00000000-0010-0000-0000-00000B000000}" name="Objetivo Estratégico Atendido pela Contratação" dataDxfId="146"/>
    <tableColumn id="13" xr3:uid="{00000000-0010-0000-0000-00000D000000}" name="N - Nova contratação_x000a_R - Renovação de Contrato" dataDxfId="145"/>
    <tableColumn id="15" xr3:uid="{00000000-0010-0000-0000-00000F000000}" name="Data Prevista para a  Contratação" dataDxfId="144"/>
    <tableColumn id="16" xr3:uid="{00000000-0010-0000-0000-000010000000}" name="Nº do Contrato" dataDxfId="143"/>
    <tableColumn id="18" xr3:uid="{00000000-0010-0000-0000-000012000000}" name="Fim da Vigência" dataDxfId="142"/>
    <tableColumn id="20" xr3:uid="{00000000-0010-0000-0000-000014000000}" name="Processo SEI" dataDxfId="141"/>
    <tableColumn id="5" xr3:uid="{00000000-0010-0000-0000-000005000000}" name="Status" dataDxfId="140"/>
    <tableColumn id="12" xr3:uid="{00000000-0010-0000-0000-00000C000000}" name="Andamento" dataDxfId="139"/>
    <tableColumn id="14" xr3:uid="{00000000-0010-0000-0000-00000E000000}" name="Observação" dataDxfId="138"/>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ela8" displayName="Tabela8" ref="B3:B17" totalsRowShown="0" headerRowDxfId="36" dataDxfId="34" headerRowBorderDxfId="35">
  <autoFilter ref="B3:B17" xr:uid="{00000000-0009-0000-0100-000007000000}"/>
  <tableColumns count="1">
    <tableColumn id="1" xr3:uid="{00000000-0010-0000-0900-000001000000}" name="Objetivos Estratégicos" dataDxfId="33"/>
  </tableColumns>
  <tableStyleInfo name="TableStyleMedium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PAACGestorAtual67" displayName="TPAACGestorAtual67" ref="B3:R14" totalsRowShown="0" headerRowDxfId="137" dataDxfId="136">
  <autoFilter ref="B3:R14" xr:uid="{00000000-0009-0000-0100-000006000000}"/>
  <tableColumns count="17">
    <tableColumn id="2" xr3:uid="{00000000-0010-0000-0100-000002000000}" name="Núcleo" dataDxfId="135"/>
    <tableColumn id="3" xr3:uid="{00000000-0010-0000-0100-000003000000}" name="Seção" dataDxfId="134"/>
    <tableColumn id="7" xr3:uid="{00000000-0010-0000-0100-000007000000}" name="Objeto (Descrição Sucinta)" dataDxfId="133"/>
    <tableColumn id="4" xr3:uid="{00000000-0010-0000-0100-000004000000}" name="Código do Objeto_x000a_(CATMAT / CATSER)" dataDxfId="132"/>
    <tableColumn id="8" xr3:uid="{00000000-0010-0000-0100-000008000000}" name="Quantidade Estimada" dataDxfId="131"/>
    <tableColumn id="9" xr3:uid="{00000000-0010-0000-0100-000009000000}" name="Valor Estimado" dataDxfId="130" dataCellStyle="Moeda"/>
    <tableColumn id="10" xr3:uid="{00000000-0010-0000-0100-00000A000000}" name="Justificativa da Aquisição/Contratação" dataDxfId="129"/>
    <tableColumn id="6" xr3:uid="{00000000-0010-0000-0100-000006000000}" name="Grau de Prioridade" dataDxfId="128"/>
    <tableColumn id="11" xr3:uid="{00000000-0010-0000-0100-00000B000000}" name="Objetivos(s) Estratégico(s) Atendido(s) pela Aquisição" dataDxfId="127"/>
    <tableColumn id="13" xr3:uid="{00000000-0010-0000-0100-00000D000000}" name="N - Nova contratação_x000a_R - Renovação de Contrato" dataDxfId="126"/>
    <tableColumn id="15" xr3:uid="{00000000-0010-0000-0100-00000F000000}" name="Data Prevista para a Contratação" dataDxfId="125"/>
    <tableColumn id="16" xr3:uid="{00000000-0010-0000-0100-000010000000}" name="Nº do Contrato" dataDxfId="124"/>
    <tableColumn id="18" xr3:uid="{00000000-0010-0000-0100-000012000000}" name="Fim da Vigência" dataDxfId="123"/>
    <tableColumn id="20" xr3:uid="{00000000-0010-0000-0100-000014000000}" name="Processo SEI" dataDxfId="122"/>
    <tableColumn id="5" xr3:uid="{00000000-0010-0000-0100-000005000000}" name="Status" dataDxfId="121"/>
    <tableColumn id="12" xr3:uid="{00000000-0010-0000-0100-00000C000000}" name="Andamento" dataDxfId="120"/>
    <tableColumn id="14" xr3:uid="{00000000-0010-0000-0100-00000E000000}" name="Observação" dataDxfId="11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PAACGestorAtual10" displayName="TPAACGestorAtual10" ref="B3:R6" totalsRowShown="0" headerRowDxfId="118" dataDxfId="117">
  <autoFilter ref="B3:R6" xr:uid="{00000000-0009-0000-0100-000009000000}"/>
  <tableColumns count="17">
    <tableColumn id="2" xr3:uid="{00000000-0010-0000-0200-000002000000}" name="Núcleo" dataDxfId="116"/>
    <tableColumn id="3" xr3:uid="{00000000-0010-0000-0200-000003000000}" name="Seção" dataDxfId="115"/>
    <tableColumn id="7" xr3:uid="{00000000-0010-0000-0200-000007000000}" name="Objeto (Descrição Sucinta)" dataDxfId="114"/>
    <tableColumn id="4" xr3:uid="{00000000-0010-0000-0200-000004000000}" name="Código do Objeto_x000a_(CATMAT / CATSER)" dataDxfId="113"/>
    <tableColumn id="8" xr3:uid="{00000000-0010-0000-0200-000008000000}" name="Quantidade Estimada" dataDxfId="112"/>
    <tableColumn id="9" xr3:uid="{00000000-0010-0000-0200-000009000000}" name="Valor Estimado" dataDxfId="111" dataCellStyle="Moeda"/>
    <tableColumn id="10" xr3:uid="{00000000-0010-0000-0200-00000A000000}" name="Justificativa da Aquisição/Contratação" dataDxfId="110"/>
    <tableColumn id="6" xr3:uid="{00000000-0010-0000-0200-000006000000}" name="Grau de Prioridade" dataDxfId="109"/>
    <tableColumn id="11" xr3:uid="{00000000-0010-0000-0200-00000B000000}" name="Objetivos(s) Estratégico(s) Atendido(s) pela Aquisição" dataDxfId="108"/>
    <tableColumn id="13" xr3:uid="{00000000-0010-0000-0200-00000D000000}" name="N - Nova contratação_x000a_R - Renovação de Contrato" dataDxfId="107"/>
    <tableColumn id="15" xr3:uid="{00000000-0010-0000-0200-00000F000000}" name="Data Prevista para a Contratação" dataDxfId="106"/>
    <tableColumn id="16" xr3:uid="{00000000-0010-0000-0200-000010000000}" name="Nº do Contrato" dataDxfId="105"/>
    <tableColumn id="18" xr3:uid="{00000000-0010-0000-0200-000012000000}" name="Fim da Vigência" dataDxfId="104"/>
    <tableColumn id="20" xr3:uid="{00000000-0010-0000-0200-000014000000}" name="Processo SEI" dataDxfId="103"/>
    <tableColumn id="5" xr3:uid="{00000000-0010-0000-0200-000005000000}" name="Status" dataDxfId="102"/>
    <tableColumn id="12" xr3:uid="{00000000-0010-0000-0200-00000C000000}" name="Andamento" dataDxfId="101"/>
    <tableColumn id="14" xr3:uid="{00000000-0010-0000-0200-00000E000000}" name="Observação" dataDxfId="10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PAACGestorAtual9" displayName="TPAACGestorAtual9" ref="B3:R60" totalsRowShown="0" headerRowDxfId="99" dataDxfId="98">
  <autoFilter ref="B3:R60" xr:uid="{00000000-0009-0000-0100-000008000000}">
    <filterColumn colId="0">
      <filters>
        <filter val="NUMP"/>
      </filters>
    </filterColumn>
  </autoFilter>
  <tableColumns count="17">
    <tableColumn id="2" xr3:uid="{00000000-0010-0000-0300-000002000000}" name="Núcleo" dataDxfId="97"/>
    <tableColumn id="3" xr3:uid="{00000000-0010-0000-0300-000003000000}" name="Seção" dataDxfId="96"/>
    <tableColumn id="7" xr3:uid="{00000000-0010-0000-0300-000007000000}" name="Objeto (Descrição Sucinta)" dataDxfId="95"/>
    <tableColumn id="4" xr3:uid="{00000000-0010-0000-0300-000004000000}" name="Código do Objeto_x000a_(CATMAT / CATSER)" dataDxfId="94"/>
    <tableColumn id="8" xr3:uid="{00000000-0010-0000-0300-000008000000}" name="Quantidade Estimada" dataDxfId="93"/>
    <tableColumn id="9" xr3:uid="{00000000-0010-0000-0300-000009000000}" name="Valor Estimado" dataDxfId="92" dataCellStyle="Moeda"/>
    <tableColumn id="10" xr3:uid="{00000000-0010-0000-0300-00000A000000}" name="Justificativa da Aquisição/Contratação" dataDxfId="91"/>
    <tableColumn id="6" xr3:uid="{00000000-0010-0000-0300-000006000000}" name="Grau de Prioridade" dataDxfId="90"/>
    <tableColumn id="11" xr3:uid="{00000000-0010-0000-0300-00000B000000}" name="Objetivos(s) Estratégico(s) Atendido(s) pela Aquisição" dataDxfId="89"/>
    <tableColumn id="13" xr3:uid="{00000000-0010-0000-0300-00000D000000}" name="N - Nova contratação_x000a_R - Renovação de Contrato" dataDxfId="88"/>
    <tableColumn id="15" xr3:uid="{00000000-0010-0000-0300-00000F000000}" name="Data Prevista para a Contratação" dataDxfId="87"/>
    <tableColumn id="16" xr3:uid="{00000000-0010-0000-0300-000010000000}" name="Nº do Contrato" dataDxfId="86"/>
    <tableColumn id="18" xr3:uid="{00000000-0010-0000-0300-000012000000}" name="Fim da Vigência" dataDxfId="85"/>
    <tableColumn id="20" xr3:uid="{00000000-0010-0000-0300-000014000000}" name="Processo SEI" dataDxfId="84"/>
    <tableColumn id="5" xr3:uid="{00000000-0010-0000-0300-000005000000}" name="Status" dataDxfId="83"/>
    <tableColumn id="12" xr3:uid="{00000000-0010-0000-0300-00000C000000}" name="Andamento" dataDxfId="82"/>
    <tableColumn id="14" xr3:uid="{00000000-0010-0000-0300-00000E000000}" name="Observação" dataDxfId="81"/>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PAACGestorAtual6" displayName="TPAACGestorAtual6" ref="B3:R241" totalsRowShown="0" headerRowDxfId="80" dataDxfId="79">
  <autoFilter ref="B3:R241" xr:uid="{00000000-0009-0000-0100-000005000000}">
    <filterColumn colId="14">
      <filters>
        <filter val="Aguardando Prorrogação"/>
        <filter val="Atendimento de Recomendações"/>
        <filter val="DOD assinado"/>
        <filter val="Elaboração de Edital / Minutas"/>
        <filter val="Em Análise da ALIC"/>
        <filter val="Em emissão de empenho"/>
        <filter val="Em Licitação"/>
        <filter val="Em Planejamento"/>
        <filter val="Formulários assinados"/>
        <filter val="Licitação Agendada"/>
        <filter val="Licitação Autorizada"/>
        <filter val="Processo não localizado"/>
      </filters>
    </filterColumn>
  </autoFilter>
  <tableColumns count="17">
    <tableColumn id="2" xr3:uid="{00000000-0010-0000-0400-000002000000}" name="Núcleo" dataDxfId="78"/>
    <tableColumn id="3" xr3:uid="{00000000-0010-0000-0400-000003000000}" name="Seção" dataDxfId="77"/>
    <tableColumn id="7" xr3:uid="{00000000-0010-0000-0400-000007000000}" name="Objeto (Descrição Sucinta)" dataDxfId="76"/>
    <tableColumn id="4" xr3:uid="{00000000-0010-0000-0400-000004000000}" name="Código do Objeto_x000a_(CATMAT / CATSER)" dataDxfId="75"/>
    <tableColumn id="8" xr3:uid="{00000000-0010-0000-0400-000008000000}" name="Quantidade Estimada" dataDxfId="74"/>
    <tableColumn id="9" xr3:uid="{00000000-0010-0000-0400-000009000000}" name="Valor Estimado" dataDxfId="73" dataCellStyle="Moeda"/>
    <tableColumn id="10" xr3:uid="{00000000-0010-0000-0400-00000A000000}" name="Justificativa da Aquisição/Contratação" dataDxfId="72"/>
    <tableColumn id="6" xr3:uid="{00000000-0010-0000-0400-000006000000}" name="Grau de Prioridade" dataDxfId="71"/>
    <tableColumn id="11" xr3:uid="{00000000-0010-0000-0400-00000B000000}" name="Objetivos(s) Estratégico(s) Atendido(s) pela Aquisição" dataDxfId="70"/>
    <tableColumn id="13" xr3:uid="{00000000-0010-0000-0400-00000D000000}" name="N - Nova contratação_x000a_R - Renovação de Contrato" dataDxfId="69"/>
    <tableColumn id="15" xr3:uid="{00000000-0010-0000-0400-00000F000000}" name="Data Prevista para a Contratação" dataDxfId="68"/>
    <tableColumn id="16" xr3:uid="{00000000-0010-0000-0400-000010000000}" name="Nº do Contrato" dataDxfId="67"/>
    <tableColumn id="18" xr3:uid="{00000000-0010-0000-0400-000012000000}" name="Fim da Vigência" dataDxfId="66"/>
    <tableColumn id="20" xr3:uid="{00000000-0010-0000-0400-000014000000}" name="Processo SEI" dataDxfId="65"/>
    <tableColumn id="5" xr3:uid="{00000000-0010-0000-0400-000005000000}" name="Status" dataDxfId="64"/>
    <tableColumn id="12" xr3:uid="{00000000-0010-0000-0400-00000C000000}" name="Andamento" dataDxfId="63"/>
    <tableColumn id="14" xr3:uid="{00000000-0010-0000-0400-00000E000000}" name="Observação" dataDxfId="62"/>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PAACGestorAtual11" displayName="TPAACGestorAtual11" ref="B3:R54" totalsRowShown="0" headerRowDxfId="61" dataDxfId="60">
  <autoFilter ref="B3:R54" xr:uid="{00000000-0009-0000-0100-00000A000000}">
    <filterColumn colId="14">
      <filters>
        <filter val="Aguardando Prorrogação"/>
        <filter val="Atendimento de Recomendações"/>
        <filter val="Contratação Suspensa"/>
        <filter val="DOD assinado"/>
        <filter val="Elaboração de Edital / Minutas"/>
        <filter val="Em Análise da ALIC"/>
        <filter val="Em elaboração de Ata / Contrato"/>
        <filter val="Em elaboração de form. dispensa/inexigibilidade"/>
        <filter val="Em Planejamento"/>
        <filter val="Formulários assinados"/>
        <filter val="Processo criado"/>
        <filter val="Processo não localizado"/>
        <filter val="Termo de Referência Aprovado"/>
      </filters>
    </filterColumn>
  </autoFilter>
  <tableColumns count="17">
    <tableColumn id="2" xr3:uid="{00000000-0010-0000-0500-000002000000}" name="Núcleo" dataDxfId="59"/>
    <tableColumn id="3" xr3:uid="{00000000-0010-0000-0500-000003000000}" name="Seção" dataDxfId="58"/>
    <tableColumn id="7" xr3:uid="{00000000-0010-0000-0500-000007000000}" name="Objeto (Descrição Sucinta)" dataDxfId="57"/>
    <tableColumn id="4" xr3:uid="{00000000-0010-0000-0500-000004000000}" name="Código do Objeto_x000a_(CATMAT / CATSER)" dataDxfId="56"/>
    <tableColumn id="8" xr3:uid="{00000000-0010-0000-0500-000008000000}" name="Quantidade Estimada" dataDxfId="55"/>
    <tableColumn id="9" xr3:uid="{00000000-0010-0000-0500-000009000000}" name="Valor Estimado" dataDxfId="54" dataCellStyle="Moeda"/>
    <tableColumn id="10" xr3:uid="{00000000-0010-0000-0500-00000A000000}" name="Justificativa da Aquisição/Contratação" dataDxfId="53"/>
    <tableColumn id="6" xr3:uid="{00000000-0010-0000-0500-000006000000}" name="Grau de Prioridade" dataDxfId="52"/>
    <tableColumn id="11" xr3:uid="{00000000-0010-0000-0500-00000B000000}" name="Objetivos(s) Estratégico(s) Atendido(s) pela Aquisição" dataDxfId="51"/>
    <tableColumn id="13" xr3:uid="{00000000-0010-0000-0500-00000D000000}" name="N - Nova contratação_x000a_R - Renovação de Contrato" dataDxfId="50"/>
    <tableColumn id="15" xr3:uid="{00000000-0010-0000-0500-00000F000000}" name="Data Prevista para a Contratação" dataDxfId="49"/>
    <tableColumn id="16" xr3:uid="{00000000-0010-0000-0500-000010000000}" name="Nº do Contrato" dataDxfId="48"/>
    <tableColumn id="18" xr3:uid="{00000000-0010-0000-0500-000012000000}" name="Fim da Vigência" dataDxfId="47"/>
    <tableColumn id="20" xr3:uid="{00000000-0010-0000-0500-000014000000}" name="Processo SEI" dataDxfId="46"/>
    <tableColumn id="5" xr3:uid="{00000000-0010-0000-0500-000005000000}" name="Status" dataDxfId="45"/>
    <tableColumn id="12" xr3:uid="{00000000-0010-0000-0500-00000C000000}" name="Andamento" dataDxfId="44"/>
    <tableColumn id="14" xr3:uid="{00000000-0010-0000-0500-00000E000000}" name="Observação" dataDxfId="43"/>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_TStatus" displayName="_TStatus" ref="B2:B26" totalsRowShown="0">
  <autoFilter ref="B2:B26" xr:uid="{00000000-0009-0000-0100-000002000000}"/>
  <tableColumns count="1">
    <tableColumn id="1" xr3:uid="{00000000-0010-0000-0600-000001000000}" name="Status"/>
  </tableColumns>
  <tableStyleInfo name="TableStyleMedium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7000000}" name="Tabela4" displayName="Tabela4" ref="B4:B10" totalsRowShown="0" headerRowDxfId="42" dataDxfId="41">
  <autoFilter ref="B4:B10" xr:uid="{00000000-0009-0000-0100-000003000000}"/>
  <sortState xmlns:xlrd2="http://schemas.microsoft.com/office/spreadsheetml/2017/richdata2" ref="B5:B9">
    <sortCondition ref="B4:B9"/>
  </sortState>
  <tableColumns count="1">
    <tableColumn id="1" xr3:uid="{00000000-0010-0000-0700-000001000000}" name="Subsecretarias" dataDxfId="40"/>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8000000}" name="Tabela5" displayName="Tabela5" ref="B3:B14" totalsRowShown="0" headerRowDxfId="39" dataDxfId="38">
  <autoFilter ref="B3:B14" xr:uid="{00000000-0009-0000-0100-000004000000}"/>
  <tableColumns count="1">
    <tableColumn id="1" xr3:uid="{00000000-0010-0000-0800-000001000000}" name="Núcleos" dataDxfId="37"/>
  </tableColumns>
  <tableStyleInfo name="TableStyleMedium1"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tabSelected="1" topLeftCell="A10" workbookViewId="0">
      <selection activeCell="F23" sqref="F23"/>
    </sheetView>
  </sheetViews>
  <sheetFormatPr defaultColWidth="0" defaultRowHeight="15" zeroHeight="1" x14ac:dyDescent="0.25"/>
  <cols>
    <col min="1" max="1" width="4.7109375" style="1" customWidth="1"/>
    <col min="2" max="2" width="3.28515625" style="1" customWidth="1"/>
    <col min="3" max="3" width="4.28515625" style="3" customWidth="1"/>
    <col min="4" max="5" width="18.7109375" customWidth="1"/>
    <col min="6" max="6" width="22.7109375" customWidth="1"/>
    <col min="7" max="7" width="3.28515625" customWidth="1"/>
    <col min="8" max="8" width="4.7109375" customWidth="1"/>
    <col min="9" max="16384" width="9.140625" hidden="1"/>
  </cols>
  <sheetData>
    <row r="1" spans="2:8" ht="15.75" thickBot="1" x14ac:dyDescent="0.3">
      <c r="D1" s="1"/>
      <c r="E1" s="1"/>
      <c r="F1" s="1"/>
      <c r="G1" s="1"/>
      <c r="H1" s="1"/>
    </row>
    <row r="2" spans="2:8" ht="15.75" thickBot="1" x14ac:dyDescent="0.3">
      <c r="B2" s="54"/>
      <c r="C2" s="55"/>
      <c r="D2" s="56"/>
      <c r="E2" s="56"/>
      <c r="F2" s="56"/>
      <c r="G2" s="57"/>
      <c r="H2" s="1"/>
    </row>
    <row r="3" spans="2:8" ht="35.1" customHeight="1" x14ac:dyDescent="0.25">
      <c r="B3" s="58"/>
      <c r="C3" s="103" t="s">
        <v>0</v>
      </c>
      <c r="D3" s="104"/>
      <c r="E3" s="104"/>
      <c r="F3" s="105"/>
      <c r="G3" s="59"/>
      <c r="H3" s="38"/>
    </row>
    <row r="4" spans="2:8" ht="27.95" customHeight="1" thickBot="1" x14ac:dyDescent="0.3">
      <c r="B4" s="58"/>
      <c r="C4" s="110" t="s">
        <v>1</v>
      </c>
      <c r="D4" s="111"/>
      <c r="E4" s="111"/>
      <c r="F4" s="112"/>
      <c r="G4" s="59"/>
      <c r="H4" s="38"/>
    </row>
    <row r="5" spans="2:8" ht="24.95" customHeight="1" thickBot="1" x14ac:dyDescent="0.3">
      <c r="B5" s="58"/>
      <c r="C5" s="96" t="s">
        <v>2</v>
      </c>
      <c r="D5" s="97"/>
      <c r="E5" s="71" t="s">
        <v>3</v>
      </c>
      <c r="F5" s="47" t="s">
        <v>4</v>
      </c>
      <c r="G5" s="60"/>
      <c r="H5" s="1"/>
    </row>
    <row r="6" spans="2:8" x14ac:dyDescent="0.25">
      <c r="B6" s="58"/>
      <c r="C6" s="94" t="s">
        <v>5</v>
      </c>
      <c r="D6" s="95"/>
      <c r="E6" s="39">
        <v>8545798</v>
      </c>
      <c r="F6" s="40">
        <f>UAPA!F1</f>
        <v>4745022.1500000004</v>
      </c>
      <c r="G6" s="60"/>
      <c r="H6" s="1"/>
    </row>
    <row r="7" spans="2:8" x14ac:dyDescent="0.25">
      <c r="B7" s="58"/>
      <c r="C7" s="92" t="s">
        <v>6</v>
      </c>
      <c r="D7" s="93"/>
      <c r="E7" s="41">
        <v>8586086</v>
      </c>
      <c r="F7" s="40">
        <f>UCIN!F1</f>
        <v>898400</v>
      </c>
      <c r="G7" s="60"/>
      <c r="H7" s="1"/>
    </row>
    <row r="8" spans="2:8" x14ac:dyDescent="0.25">
      <c r="B8" s="58"/>
      <c r="C8" s="90" t="s">
        <v>7</v>
      </c>
      <c r="D8" s="91"/>
      <c r="E8" s="41">
        <v>8560326</v>
      </c>
      <c r="F8" s="40">
        <f>UGEP!F1</f>
        <v>9795060</v>
      </c>
      <c r="G8" s="60"/>
      <c r="H8" s="1"/>
    </row>
    <row r="9" spans="2:8" x14ac:dyDescent="0.25">
      <c r="B9" s="58"/>
      <c r="C9" s="106" t="s">
        <v>8</v>
      </c>
      <c r="D9" s="107"/>
      <c r="E9" s="41">
        <v>8544445</v>
      </c>
      <c r="F9" s="40">
        <f>UMAD!F1</f>
        <v>34591214.5</v>
      </c>
      <c r="G9" s="60"/>
      <c r="H9" s="1"/>
    </row>
    <row r="10" spans="2:8" x14ac:dyDescent="0.25">
      <c r="B10" s="58"/>
      <c r="C10" s="108" t="s">
        <v>9</v>
      </c>
      <c r="D10" s="109"/>
      <c r="E10" s="41">
        <v>8546007</v>
      </c>
      <c r="F10" s="40">
        <f>UMIN!F1</f>
        <v>49117732.680000007</v>
      </c>
      <c r="G10" s="60"/>
      <c r="H10" s="1"/>
    </row>
    <row r="11" spans="2:8" ht="15.75" thickBot="1" x14ac:dyDescent="0.3">
      <c r="B11" s="58"/>
      <c r="C11" s="101" t="s">
        <v>10</v>
      </c>
      <c r="D11" s="102"/>
      <c r="E11" s="42">
        <v>8584333</v>
      </c>
      <c r="F11" s="40">
        <f>USAS!F1</f>
        <v>32080344.629999995</v>
      </c>
      <c r="G11" s="60"/>
      <c r="H11" s="1"/>
    </row>
    <row r="12" spans="2:8" ht="24.95" customHeight="1" thickBot="1" x14ac:dyDescent="0.3">
      <c r="B12" s="58"/>
      <c r="C12" s="98" t="s">
        <v>11</v>
      </c>
      <c r="D12" s="99"/>
      <c r="E12" s="100"/>
      <c r="F12" s="68">
        <f>SUM(F6:F11)</f>
        <v>131227773.96000001</v>
      </c>
      <c r="G12" s="60"/>
      <c r="H12" s="1"/>
    </row>
    <row r="13" spans="2:8" ht="12.6" customHeight="1" x14ac:dyDescent="0.25">
      <c r="B13" s="58"/>
      <c r="C13" s="75"/>
      <c r="D13" s="75"/>
      <c r="E13" s="75"/>
      <c r="F13" s="76"/>
      <c r="G13" s="60"/>
      <c r="H13" s="1"/>
    </row>
    <row r="14" spans="2:8" ht="24.95" customHeight="1" x14ac:dyDescent="0.25">
      <c r="B14" s="58"/>
      <c r="C14" s="114" t="s">
        <v>12</v>
      </c>
      <c r="D14" s="114"/>
      <c r="E14" s="114"/>
      <c r="F14" s="114"/>
      <c r="G14" s="60"/>
      <c r="H14" s="1"/>
    </row>
    <row r="15" spans="2:8" ht="24.95" customHeight="1" x14ac:dyDescent="0.25">
      <c r="B15" s="58"/>
      <c r="C15" s="113" t="s">
        <v>13</v>
      </c>
      <c r="D15" s="113"/>
      <c r="E15" s="113"/>
      <c r="F15" s="113"/>
      <c r="G15" s="60"/>
      <c r="H15" s="1"/>
    </row>
    <row r="16" spans="2:8" ht="12.6" customHeight="1" x14ac:dyDescent="0.25">
      <c r="B16" s="58"/>
      <c r="C16" s="75"/>
      <c r="D16" s="75"/>
      <c r="E16" s="75"/>
      <c r="F16" s="78"/>
      <c r="G16" s="60"/>
      <c r="H16" s="1"/>
    </row>
    <row r="17" spans="2:8" ht="24.95" customHeight="1" x14ac:dyDescent="0.25">
      <c r="B17" s="58"/>
      <c r="C17" s="114" t="s">
        <v>14</v>
      </c>
      <c r="D17" s="114"/>
      <c r="E17" s="114"/>
      <c r="F17" s="114"/>
      <c r="G17" s="60"/>
      <c r="H17" s="1"/>
    </row>
    <row r="18" spans="2:8" ht="24.95" customHeight="1" x14ac:dyDescent="0.25">
      <c r="B18" s="58"/>
      <c r="C18" s="86">
        <v>44616</v>
      </c>
      <c r="D18" s="86"/>
      <c r="E18" s="79" t="s">
        <v>15</v>
      </c>
      <c r="F18" s="77">
        <v>8527060</v>
      </c>
      <c r="G18" s="60"/>
      <c r="H18" s="1"/>
    </row>
    <row r="19" spans="2:8" ht="24.95" customHeight="1" x14ac:dyDescent="0.25">
      <c r="B19" s="58"/>
      <c r="C19" s="86">
        <v>44634</v>
      </c>
      <c r="D19" s="86"/>
      <c r="E19" s="79" t="s">
        <v>15</v>
      </c>
      <c r="F19" s="77">
        <v>8573117</v>
      </c>
      <c r="G19" s="60"/>
      <c r="H19" s="1"/>
    </row>
    <row r="20" spans="2:8" ht="24.95" customHeight="1" x14ac:dyDescent="0.25">
      <c r="B20" s="58"/>
      <c r="C20" s="86">
        <v>44699</v>
      </c>
      <c r="D20" s="86">
        <v>44700</v>
      </c>
      <c r="E20" s="79" t="s">
        <v>15</v>
      </c>
      <c r="F20" s="77">
        <v>8742058</v>
      </c>
      <c r="G20" s="60"/>
      <c r="H20" s="1"/>
    </row>
    <row r="21" spans="2:8" ht="24.95" customHeight="1" x14ac:dyDescent="0.25">
      <c r="B21" s="58"/>
      <c r="C21" s="86">
        <v>44700</v>
      </c>
      <c r="D21" s="86">
        <v>44700</v>
      </c>
      <c r="E21" s="79" t="s">
        <v>15</v>
      </c>
      <c r="F21" s="77">
        <v>8736965</v>
      </c>
      <c r="G21" s="60"/>
      <c r="H21" s="1"/>
    </row>
    <row r="22" spans="2:8" ht="24.95" customHeight="1" x14ac:dyDescent="0.25">
      <c r="B22" s="58"/>
      <c r="C22" s="86">
        <v>44789</v>
      </c>
      <c r="D22" s="86"/>
      <c r="E22" s="79" t="s">
        <v>15</v>
      </c>
      <c r="F22" s="77">
        <v>8999203</v>
      </c>
      <c r="G22" s="60"/>
      <c r="H22" s="1"/>
    </row>
    <row r="23" spans="2:8" ht="24.95" customHeight="1" x14ac:dyDescent="0.25">
      <c r="B23" s="58"/>
      <c r="C23" s="86">
        <v>44791</v>
      </c>
      <c r="D23" s="86"/>
      <c r="E23" s="79" t="s">
        <v>15</v>
      </c>
      <c r="F23" s="77">
        <v>9010801</v>
      </c>
      <c r="G23" s="60"/>
      <c r="H23" s="1"/>
    </row>
    <row r="24" spans="2:8" ht="24.95" customHeight="1" x14ac:dyDescent="0.25">
      <c r="B24" s="58"/>
      <c r="C24" s="86">
        <v>44799</v>
      </c>
      <c r="D24" s="86"/>
      <c r="E24" s="79" t="s">
        <v>15</v>
      </c>
      <c r="F24" s="77">
        <v>9032721</v>
      </c>
      <c r="G24" s="60"/>
      <c r="H24" s="1"/>
    </row>
    <row r="25" spans="2:8" ht="24.95" customHeight="1" x14ac:dyDescent="0.25">
      <c r="B25" s="58"/>
      <c r="C25" s="86">
        <v>44803</v>
      </c>
      <c r="D25" s="86"/>
      <c r="E25" s="79" t="s">
        <v>15</v>
      </c>
      <c r="F25" s="77">
        <v>9040999</v>
      </c>
      <c r="G25" s="60"/>
      <c r="H25" s="1"/>
    </row>
    <row r="26" spans="2:8" ht="24.95" customHeight="1" x14ac:dyDescent="0.25">
      <c r="B26" s="58"/>
      <c r="C26" s="86">
        <v>44809</v>
      </c>
      <c r="D26" s="86"/>
      <c r="E26" s="79" t="s">
        <v>15</v>
      </c>
      <c r="F26" s="77">
        <v>9063513</v>
      </c>
      <c r="G26" s="60"/>
      <c r="H26" s="1"/>
    </row>
    <row r="27" spans="2:8" ht="24.95" customHeight="1" x14ac:dyDescent="0.25">
      <c r="B27" s="58"/>
      <c r="C27" s="86">
        <v>44831</v>
      </c>
      <c r="D27" s="86"/>
      <c r="E27" s="79" t="s">
        <v>15</v>
      </c>
      <c r="F27" s="77">
        <v>9129492</v>
      </c>
      <c r="G27" s="60"/>
      <c r="H27" s="1"/>
    </row>
    <row r="28" spans="2:8" ht="24.95" customHeight="1" x14ac:dyDescent="0.25">
      <c r="B28" s="58"/>
      <c r="C28" s="86">
        <v>44841</v>
      </c>
      <c r="D28" s="86"/>
      <c r="E28" s="79" t="s">
        <v>15</v>
      </c>
      <c r="F28" s="77">
        <v>9163424</v>
      </c>
      <c r="G28" s="60"/>
      <c r="H28" s="1"/>
    </row>
    <row r="29" spans="2:8" ht="24.95" customHeight="1" x14ac:dyDescent="0.25">
      <c r="B29" s="58"/>
      <c r="C29" s="86">
        <v>44890</v>
      </c>
      <c r="D29" s="86"/>
      <c r="E29" s="79" t="s">
        <v>15</v>
      </c>
      <c r="F29" s="77">
        <v>9299283</v>
      </c>
      <c r="G29" s="60"/>
      <c r="H29" s="1"/>
    </row>
    <row r="30" spans="2:8" x14ac:dyDescent="0.25">
      <c r="B30" s="58"/>
      <c r="D30" s="89"/>
      <c r="E30" s="89"/>
      <c r="F30" s="89"/>
      <c r="G30" s="61"/>
      <c r="H30" s="43"/>
    </row>
    <row r="31" spans="2:8" ht="21.75" customHeight="1" x14ac:dyDescent="0.25">
      <c r="B31" s="58"/>
      <c r="C31" s="52" t="s">
        <v>16</v>
      </c>
      <c r="D31" s="53"/>
      <c r="E31" s="48"/>
      <c r="F31" s="48"/>
      <c r="G31" s="62"/>
      <c r="H31" s="48"/>
    </row>
    <row r="32" spans="2:8" ht="35.1" customHeight="1" x14ac:dyDescent="0.25">
      <c r="B32" s="58"/>
      <c r="C32" s="50">
        <v>1</v>
      </c>
      <c r="D32" s="51" t="s">
        <v>17</v>
      </c>
      <c r="E32" s="87" t="s">
        <v>18</v>
      </c>
      <c r="F32" s="87"/>
      <c r="G32" s="63"/>
      <c r="H32" s="49"/>
    </row>
    <row r="33" spans="2:8" ht="35.1" customHeight="1" x14ac:dyDescent="0.25">
      <c r="B33" s="58"/>
      <c r="C33" s="50">
        <v>2</v>
      </c>
      <c r="D33" s="51" t="s">
        <v>19</v>
      </c>
      <c r="E33" s="87" t="s">
        <v>20</v>
      </c>
      <c r="F33" s="87"/>
      <c r="G33" s="63"/>
      <c r="H33" s="49"/>
    </row>
    <row r="34" spans="2:8" ht="35.1" customHeight="1" x14ac:dyDescent="0.25">
      <c r="B34" s="58"/>
      <c r="C34" s="50">
        <v>3</v>
      </c>
      <c r="D34" s="51" t="s">
        <v>21</v>
      </c>
      <c r="E34" s="87" t="s">
        <v>22</v>
      </c>
      <c r="F34" s="87"/>
      <c r="G34" s="63"/>
      <c r="H34" s="49"/>
    </row>
    <row r="35" spans="2:8" ht="35.1" customHeight="1" x14ac:dyDescent="0.25">
      <c r="B35" s="58"/>
      <c r="C35" s="50">
        <v>4</v>
      </c>
      <c r="D35" s="51" t="s">
        <v>23</v>
      </c>
      <c r="E35" s="87" t="s">
        <v>24</v>
      </c>
      <c r="F35" s="87"/>
      <c r="G35" s="63"/>
      <c r="H35" s="49"/>
    </row>
    <row r="36" spans="2:8" ht="35.1" customHeight="1" x14ac:dyDescent="0.25">
      <c r="B36" s="58"/>
      <c r="C36" s="50">
        <v>5</v>
      </c>
      <c r="D36" s="51" t="s">
        <v>25</v>
      </c>
      <c r="E36" s="87" t="s">
        <v>26</v>
      </c>
      <c r="F36" s="87"/>
      <c r="G36" s="63"/>
      <c r="H36" s="49"/>
    </row>
    <row r="37" spans="2:8" ht="35.1" customHeight="1" x14ac:dyDescent="0.25">
      <c r="B37" s="58"/>
      <c r="C37" s="50">
        <v>6</v>
      </c>
      <c r="D37" s="51" t="s">
        <v>27</v>
      </c>
      <c r="E37" s="87" t="s">
        <v>28</v>
      </c>
      <c r="F37" s="87"/>
      <c r="G37" s="63"/>
      <c r="H37" s="49"/>
    </row>
    <row r="38" spans="2:8" ht="35.1" customHeight="1" x14ac:dyDescent="0.25">
      <c r="B38" s="58"/>
      <c r="C38" s="50">
        <v>7</v>
      </c>
      <c r="D38" s="51" t="s">
        <v>29</v>
      </c>
      <c r="E38" s="87" t="s">
        <v>30</v>
      </c>
      <c r="F38" s="87"/>
      <c r="G38" s="63"/>
      <c r="H38" s="49"/>
    </row>
    <row r="39" spans="2:8" ht="35.1" customHeight="1" x14ac:dyDescent="0.25">
      <c r="B39" s="58"/>
      <c r="C39" s="50">
        <v>8</v>
      </c>
      <c r="D39" s="51" t="s">
        <v>31</v>
      </c>
      <c r="E39" s="87" t="s">
        <v>32</v>
      </c>
      <c r="F39" s="87"/>
      <c r="G39" s="63"/>
      <c r="H39" s="49"/>
    </row>
    <row r="40" spans="2:8" ht="35.1" customHeight="1" x14ac:dyDescent="0.25">
      <c r="B40" s="58"/>
      <c r="C40" s="50">
        <v>9</v>
      </c>
      <c r="D40" s="51" t="s">
        <v>33</v>
      </c>
      <c r="E40" s="87" t="s">
        <v>34</v>
      </c>
      <c r="F40" s="87"/>
      <c r="G40" s="63"/>
      <c r="H40" s="49"/>
    </row>
    <row r="41" spans="2:8" ht="35.1" customHeight="1" x14ac:dyDescent="0.25">
      <c r="B41" s="58"/>
      <c r="C41" s="50">
        <v>10</v>
      </c>
      <c r="D41" s="51" t="s">
        <v>35</v>
      </c>
      <c r="E41" s="87" t="s">
        <v>36</v>
      </c>
      <c r="F41" s="87"/>
      <c r="G41" s="63"/>
      <c r="H41" s="49"/>
    </row>
    <row r="42" spans="2:8" ht="35.1" customHeight="1" x14ac:dyDescent="0.25">
      <c r="B42" s="58"/>
      <c r="C42" s="50">
        <v>11</v>
      </c>
      <c r="D42" s="51" t="s">
        <v>37</v>
      </c>
      <c r="E42" s="87" t="s">
        <v>38</v>
      </c>
      <c r="F42" s="87"/>
      <c r="G42" s="63"/>
      <c r="H42" s="49"/>
    </row>
    <row r="43" spans="2:8" ht="35.1" customHeight="1" x14ac:dyDescent="0.25">
      <c r="B43" s="58"/>
      <c r="C43" s="50">
        <v>12</v>
      </c>
      <c r="D43" s="51" t="s">
        <v>39</v>
      </c>
      <c r="E43" s="87" t="s">
        <v>40</v>
      </c>
      <c r="F43" s="87"/>
      <c r="G43" s="63"/>
      <c r="H43" s="49"/>
    </row>
    <row r="44" spans="2:8" ht="52.5" customHeight="1" thickBot="1" x14ac:dyDescent="0.3">
      <c r="B44" s="64"/>
      <c r="C44" s="65">
        <v>13</v>
      </c>
      <c r="D44" s="66" t="s">
        <v>41</v>
      </c>
      <c r="E44" s="88" t="s">
        <v>42</v>
      </c>
      <c r="F44" s="88"/>
      <c r="G44" s="67"/>
      <c r="H44" s="49"/>
    </row>
    <row r="45" spans="2:8" ht="15" customHeight="1" x14ac:dyDescent="0.25">
      <c r="D45" s="1"/>
      <c r="E45" s="1"/>
      <c r="F45" s="1"/>
      <c r="G45" s="49"/>
      <c r="H45" s="49"/>
    </row>
    <row r="46" spans="2:8" hidden="1" x14ac:dyDescent="0.25">
      <c r="D46" s="1"/>
      <c r="E46" s="1"/>
      <c r="F46" s="1"/>
      <c r="G46" s="1"/>
      <c r="H46" s="1"/>
    </row>
    <row r="47" spans="2:8" hidden="1" x14ac:dyDescent="0.25">
      <c r="D47" s="1"/>
      <c r="E47" s="1"/>
      <c r="F47" s="1"/>
      <c r="G47" s="1"/>
      <c r="H47" s="1"/>
    </row>
    <row r="48" spans="2:8" hidden="1" x14ac:dyDescent="0.25">
      <c r="D48" s="1"/>
      <c r="E48" s="1"/>
      <c r="F48" s="1"/>
      <c r="G48" s="1"/>
      <c r="H48" s="1"/>
    </row>
    <row r="49" spans="4:8" hidden="1" x14ac:dyDescent="0.25">
      <c r="D49" s="1"/>
      <c r="E49" s="1"/>
      <c r="F49" s="1"/>
      <c r="G49" s="1"/>
      <c r="H49" s="1"/>
    </row>
  </sheetData>
  <mergeCells count="39">
    <mergeCell ref="C29:D29"/>
    <mergeCell ref="C28:D28"/>
    <mergeCell ref="C3:F3"/>
    <mergeCell ref="E32:F32"/>
    <mergeCell ref="C21:D21"/>
    <mergeCell ref="C23:D23"/>
    <mergeCell ref="C9:D9"/>
    <mergeCell ref="C20:D20"/>
    <mergeCell ref="C10:D10"/>
    <mergeCell ref="C24:D24"/>
    <mergeCell ref="C22:D22"/>
    <mergeCell ref="C4:F4"/>
    <mergeCell ref="C19:D19"/>
    <mergeCell ref="C15:F15"/>
    <mergeCell ref="C14:F14"/>
    <mergeCell ref="C17:F17"/>
    <mergeCell ref="C18:D18"/>
    <mergeCell ref="C8:D8"/>
    <mergeCell ref="C7:D7"/>
    <mergeCell ref="C6:D6"/>
    <mergeCell ref="C5:D5"/>
    <mergeCell ref="C12:E12"/>
    <mergeCell ref="C11:D11"/>
    <mergeCell ref="C25:D25"/>
    <mergeCell ref="E41:F41"/>
    <mergeCell ref="E44:F44"/>
    <mergeCell ref="E43:F43"/>
    <mergeCell ref="E42:F42"/>
    <mergeCell ref="D30:F30"/>
    <mergeCell ref="E36:F36"/>
    <mergeCell ref="E37:F37"/>
    <mergeCell ref="E38:F38"/>
    <mergeCell ref="E39:F39"/>
    <mergeCell ref="E40:F40"/>
    <mergeCell ref="E35:F35"/>
    <mergeCell ref="E34:F34"/>
    <mergeCell ref="E33:F33"/>
    <mergeCell ref="C26:D26"/>
    <mergeCell ref="C27:D27"/>
  </mergeCells>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B33"/>
  <sheetViews>
    <sheetView workbookViewId="0">
      <selection activeCell="F32" sqref="F32"/>
    </sheetView>
  </sheetViews>
  <sheetFormatPr defaultRowHeight="15" x14ac:dyDescent="0.25"/>
  <cols>
    <col min="1" max="1" width="9.140625" style="1"/>
    <col min="2" max="2" width="13.140625" style="1" customWidth="1"/>
    <col min="3" max="16384" width="9.140625" style="1"/>
  </cols>
  <sheetData>
    <row r="3" spans="2:2" x14ac:dyDescent="0.25">
      <c r="B3" s="2" t="s">
        <v>1236</v>
      </c>
    </row>
    <row r="4" spans="2:2" x14ac:dyDescent="0.25">
      <c r="B4" s="2" t="s">
        <v>127</v>
      </c>
    </row>
    <row r="5" spans="2:2" x14ac:dyDescent="0.25">
      <c r="B5" s="2" t="s">
        <v>1088</v>
      </c>
    </row>
    <row r="6" spans="2:2" x14ac:dyDescent="0.25">
      <c r="B6" s="2" t="s">
        <v>72</v>
      </c>
    </row>
    <row r="7" spans="2:2" x14ac:dyDescent="0.25">
      <c r="B7" s="2" t="s">
        <v>93</v>
      </c>
    </row>
    <row r="8" spans="2:2" x14ac:dyDescent="0.25">
      <c r="B8" s="2" t="s">
        <v>108</v>
      </c>
    </row>
    <row r="9" spans="2:2" x14ac:dyDescent="0.25">
      <c r="B9" s="2" t="s">
        <v>1188</v>
      </c>
    </row>
    <row r="10" spans="2:2" x14ac:dyDescent="0.25">
      <c r="B10" s="2" t="s">
        <v>55</v>
      </c>
    </row>
    <row r="11" spans="2:2" x14ac:dyDescent="0.25">
      <c r="B11" s="2" t="s">
        <v>234</v>
      </c>
    </row>
    <row r="12" spans="2:2" x14ac:dyDescent="0.25">
      <c r="B12" s="2" t="s">
        <v>538</v>
      </c>
    </row>
    <row r="13" spans="2:2" x14ac:dyDescent="0.25">
      <c r="B13" s="2" t="s">
        <v>315</v>
      </c>
    </row>
    <row r="14" spans="2:2" x14ac:dyDescent="0.25">
      <c r="B14" s="2" t="s">
        <v>362</v>
      </c>
    </row>
    <row r="15" spans="2:2" x14ac:dyDescent="0.25">
      <c r="B15" s="4"/>
    </row>
    <row r="16" spans="2:2" x14ac:dyDescent="0.25">
      <c r="B16" s="4"/>
    </row>
    <row r="17" spans="2:2" x14ac:dyDescent="0.25">
      <c r="B17" s="4"/>
    </row>
    <row r="18" spans="2:2" x14ac:dyDescent="0.25">
      <c r="B18" s="4"/>
    </row>
    <row r="19" spans="2:2" x14ac:dyDescent="0.25">
      <c r="B19" s="4"/>
    </row>
    <row r="20" spans="2:2" x14ac:dyDescent="0.25">
      <c r="B20" s="4"/>
    </row>
    <row r="21" spans="2:2" x14ac:dyDescent="0.25">
      <c r="B21" s="4"/>
    </row>
    <row r="22" spans="2:2" x14ac:dyDescent="0.25">
      <c r="B22" s="4"/>
    </row>
    <row r="23" spans="2:2" x14ac:dyDescent="0.25">
      <c r="B23" s="4"/>
    </row>
    <row r="24" spans="2:2" x14ac:dyDescent="0.25">
      <c r="B24" s="4"/>
    </row>
    <row r="25" spans="2:2" x14ac:dyDescent="0.25">
      <c r="B25" s="4"/>
    </row>
    <row r="26" spans="2:2" x14ac:dyDescent="0.25">
      <c r="B26" s="4"/>
    </row>
    <row r="27" spans="2:2" x14ac:dyDescent="0.25">
      <c r="B27" s="4"/>
    </row>
    <row r="28" spans="2:2" x14ac:dyDescent="0.25">
      <c r="B28" s="4"/>
    </row>
    <row r="29" spans="2:2" x14ac:dyDescent="0.25">
      <c r="B29" s="4"/>
    </row>
    <row r="30" spans="2:2" x14ac:dyDescent="0.25">
      <c r="B30" s="4"/>
    </row>
    <row r="31" spans="2:2" x14ac:dyDescent="0.25">
      <c r="B31" s="4"/>
    </row>
    <row r="32" spans="2:2" x14ac:dyDescent="0.25">
      <c r="B32" s="4"/>
    </row>
    <row r="33" spans="2:2" x14ac:dyDescent="0.25">
      <c r="B33" s="2"/>
    </row>
  </sheetData>
  <pageMargins left="0.511811024" right="0.511811024" top="0.78740157499999996" bottom="0.78740157499999996" header="0.31496062000000002" footer="0.31496062000000002"/>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B36"/>
  <sheetViews>
    <sheetView zoomScale="115" zoomScaleNormal="115" workbookViewId="0">
      <selection activeCell="B25" sqref="B25"/>
    </sheetView>
  </sheetViews>
  <sheetFormatPr defaultRowHeight="15" x14ac:dyDescent="0.25"/>
  <cols>
    <col min="1" max="1" width="9.140625" style="1"/>
    <col min="2" max="2" width="98" style="1" bestFit="1" customWidth="1"/>
    <col min="3" max="16384" width="9.140625" style="1"/>
  </cols>
  <sheetData>
    <row r="3" spans="2:2" ht="15.75" thickBot="1" x14ac:dyDescent="0.3">
      <c r="B3" s="8" t="s">
        <v>1237</v>
      </c>
    </row>
    <row r="4" spans="2:2" ht="16.5" thickTop="1" thickBot="1" x14ac:dyDescent="0.3">
      <c r="B4" s="5" t="s">
        <v>1238</v>
      </c>
    </row>
    <row r="5" spans="2:2" ht="15.75" thickBot="1" x14ac:dyDescent="0.3">
      <c r="B5" s="5" t="s">
        <v>60</v>
      </c>
    </row>
    <row r="6" spans="2:2" ht="15.75" thickBot="1" x14ac:dyDescent="0.3">
      <c r="B6" s="5" t="s">
        <v>75</v>
      </c>
    </row>
    <row r="7" spans="2:2" ht="15.75" thickBot="1" x14ac:dyDescent="0.3">
      <c r="B7" s="5" t="s">
        <v>1239</v>
      </c>
    </row>
    <row r="8" spans="2:2" ht="15.75" thickBot="1" x14ac:dyDescent="0.3">
      <c r="B8" s="5" t="s">
        <v>1240</v>
      </c>
    </row>
    <row r="9" spans="2:2" ht="15.75" thickBot="1" x14ac:dyDescent="0.3">
      <c r="B9" s="5" t="s">
        <v>859</v>
      </c>
    </row>
    <row r="10" spans="2:2" x14ac:dyDescent="0.25">
      <c r="B10" s="6" t="s">
        <v>1241</v>
      </c>
    </row>
    <row r="11" spans="2:2" x14ac:dyDescent="0.25">
      <c r="B11" s="6" t="s">
        <v>570</v>
      </c>
    </row>
    <row r="12" spans="2:2" x14ac:dyDescent="0.25">
      <c r="B12" s="6" t="s">
        <v>140</v>
      </c>
    </row>
    <row r="13" spans="2:2" x14ac:dyDescent="0.25">
      <c r="B13" s="6" t="s">
        <v>96</v>
      </c>
    </row>
    <row r="14" spans="2:2" x14ac:dyDescent="0.25">
      <c r="B14" s="6" t="s">
        <v>345</v>
      </c>
    </row>
    <row r="15" spans="2:2" x14ac:dyDescent="0.25">
      <c r="B15" s="6" t="s">
        <v>170</v>
      </c>
    </row>
    <row r="16" spans="2:2" x14ac:dyDescent="0.25">
      <c r="B16" s="6" t="s">
        <v>113</v>
      </c>
    </row>
    <row r="17" spans="2:2" x14ac:dyDescent="0.25">
      <c r="B17" s="6" t="s">
        <v>1242</v>
      </c>
    </row>
    <row r="18" spans="2:2" x14ac:dyDescent="0.25">
      <c r="B18" s="7"/>
    </row>
    <row r="19" spans="2:2" x14ac:dyDescent="0.25">
      <c r="B19" s="7"/>
    </row>
    <row r="20" spans="2:2" x14ac:dyDescent="0.25">
      <c r="B20" s="7"/>
    </row>
    <row r="21" spans="2:2" x14ac:dyDescent="0.25">
      <c r="B21" s="7"/>
    </row>
    <row r="22" spans="2:2" x14ac:dyDescent="0.25">
      <c r="B22" s="7"/>
    </row>
    <row r="23" spans="2:2" x14ac:dyDescent="0.25">
      <c r="B23" s="7"/>
    </row>
    <row r="24" spans="2:2" x14ac:dyDescent="0.25">
      <c r="B24" s="7"/>
    </row>
    <row r="25" spans="2:2" x14ac:dyDescent="0.25">
      <c r="B25" s="7"/>
    </row>
    <row r="26" spans="2:2" x14ac:dyDescent="0.25">
      <c r="B26" s="7"/>
    </row>
    <row r="27" spans="2:2" x14ac:dyDescent="0.25">
      <c r="B27" s="7"/>
    </row>
    <row r="28" spans="2:2" x14ac:dyDescent="0.25">
      <c r="B28" s="7"/>
    </row>
    <row r="29" spans="2:2" x14ac:dyDescent="0.25">
      <c r="B29" s="7"/>
    </row>
    <row r="30" spans="2:2" x14ac:dyDescent="0.25">
      <c r="B30" s="7"/>
    </row>
    <row r="31" spans="2:2" x14ac:dyDescent="0.25">
      <c r="B31" s="7"/>
    </row>
    <row r="32" spans="2:2" x14ac:dyDescent="0.25">
      <c r="B32" s="7"/>
    </row>
    <row r="33" spans="2:2" x14ac:dyDescent="0.25">
      <c r="B33" s="7"/>
    </row>
    <row r="34" spans="2:2" x14ac:dyDescent="0.25">
      <c r="B34" s="7"/>
    </row>
    <row r="35" spans="2:2" x14ac:dyDescent="0.25">
      <c r="B35" s="7"/>
    </row>
    <row r="36" spans="2:2" x14ac:dyDescent="0.25">
      <c r="B36" s="7"/>
    </row>
  </sheetData>
  <pageMargins left="0.511811024" right="0.511811024" top="0.78740157499999996" bottom="0.78740157499999996" header="0.31496062000000002" footer="0.31496062000000002"/>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AI4"/>
  <sheetViews>
    <sheetView workbookViewId="0">
      <pane ySplit="3" topLeftCell="A4" activePane="bottomLeft" state="frozen"/>
      <selection pane="bottomLeft" activeCell="B2" sqref="B2:C2"/>
    </sheetView>
  </sheetViews>
  <sheetFormatPr defaultColWidth="0" defaultRowHeight="15" x14ac:dyDescent="0.25"/>
  <cols>
    <col min="1" max="1" width="4.7109375" style="13" customWidth="1"/>
    <col min="2" max="3" width="12.28515625" style="13" customWidth="1"/>
    <col min="4" max="4" width="63.85546875" style="13" customWidth="1"/>
    <col min="5" max="5" width="20.7109375" style="13" customWidth="1"/>
    <col min="6" max="6" width="17.7109375" style="13" customWidth="1"/>
    <col min="7" max="7" width="20.7109375" style="13" customWidth="1"/>
    <col min="8" max="8" width="50.7109375" style="13" customWidth="1"/>
    <col min="9" max="9" width="14.85546875" style="13" bestFit="1" customWidth="1"/>
    <col min="10" max="10" width="51.7109375" style="13" customWidth="1"/>
    <col min="11" max="11" width="22.7109375" style="13" customWidth="1"/>
    <col min="12" max="12" width="17.85546875" style="13" customWidth="1"/>
    <col min="13" max="13" width="17.42578125" style="13" bestFit="1" customWidth="1"/>
    <col min="14" max="14" width="16.42578125" style="13" customWidth="1"/>
    <col min="15" max="15" width="24.42578125" style="13" bestFit="1" customWidth="1"/>
    <col min="16" max="16" width="24.7109375" style="13" customWidth="1"/>
    <col min="17" max="18" width="45.7109375" style="13" customWidth="1"/>
    <col min="19" max="19" width="9.140625" style="1" customWidth="1"/>
    <col min="20" max="24" width="9.140625" style="1" hidden="1" customWidth="1"/>
    <col min="25" max="35" width="0" style="1" hidden="1" customWidth="1"/>
    <col min="36" max="16384" width="9.140625" style="1" hidden="1"/>
  </cols>
  <sheetData>
    <row r="1" spans="1:18" ht="73.5" customHeight="1" x14ac:dyDescent="0.25">
      <c r="A1" s="9"/>
      <c r="B1" s="120" t="s">
        <v>43</v>
      </c>
      <c r="C1" s="120"/>
      <c r="D1" s="120"/>
      <c r="E1" s="120"/>
      <c r="F1" s="116">
        <f>SUM(TPAACGestorAtual672[Valor Estimado])</f>
        <v>4745022.1500000004</v>
      </c>
      <c r="G1" s="116"/>
      <c r="H1" s="116"/>
      <c r="I1" s="69"/>
      <c r="J1" s="69"/>
      <c r="K1" s="69"/>
      <c r="L1" s="69"/>
      <c r="M1" s="9"/>
      <c r="N1" s="9"/>
      <c r="O1" s="9"/>
      <c r="P1" s="115"/>
      <c r="Q1" s="115"/>
      <c r="R1" s="115"/>
    </row>
    <row r="2" spans="1:18" ht="39.950000000000003" customHeight="1" x14ac:dyDescent="0.25">
      <c r="A2" s="10"/>
      <c r="B2" s="119" t="s">
        <v>44</v>
      </c>
      <c r="C2" s="119"/>
      <c r="D2" s="44"/>
      <c r="E2" s="44"/>
      <c r="F2" s="116"/>
      <c r="G2" s="116"/>
      <c r="H2" s="116"/>
      <c r="I2" s="70"/>
      <c r="J2" s="70"/>
      <c r="K2" s="70"/>
      <c r="L2" s="73"/>
      <c r="M2" s="117" t="s">
        <v>45</v>
      </c>
      <c r="N2" s="118"/>
      <c r="O2" s="1"/>
      <c r="P2" s="115"/>
      <c r="Q2" s="115"/>
      <c r="R2" s="115"/>
    </row>
    <row r="3" spans="1:18" ht="50.1" customHeight="1" x14ac:dyDescent="0.25">
      <c r="A3" s="11"/>
      <c r="B3" s="12" t="s">
        <v>46</v>
      </c>
      <c r="C3" s="12" t="s">
        <v>47</v>
      </c>
      <c r="D3" s="12" t="s">
        <v>19</v>
      </c>
      <c r="E3" s="12" t="s">
        <v>48</v>
      </c>
      <c r="F3" s="12" t="s">
        <v>23</v>
      </c>
      <c r="G3" s="12" t="s">
        <v>25</v>
      </c>
      <c r="H3" s="12" t="s">
        <v>27</v>
      </c>
      <c r="I3" s="12" t="s">
        <v>29</v>
      </c>
      <c r="J3" s="12" t="s">
        <v>49</v>
      </c>
      <c r="K3" s="12" t="s">
        <v>50</v>
      </c>
      <c r="L3" s="12" t="s">
        <v>51</v>
      </c>
      <c r="M3" s="12" t="s">
        <v>37</v>
      </c>
      <c r="N3" s="12" t="s">
        <v>39</v>
      </c>
      <c r="O3" s="12" t="s">
        <v>41</v>
      </c>
      <c r="P3" s="23" t="s">
        <v>52</v>
      </c>
      <c r="Q3" s="19" t="s">
        <v>53</v>
      </c>
      <c r="R3" s="24" t="s">
        <v>54</v>
      </c>
    </row>
    <row r="4" spans="1:18" ht="90" x14ac:dyDescent="0.25">
      <c r="A4" s="11"/>
      <c r="B4" s="16" t="s">
        <v>55</v>
      </c>
      <c r="C4" s="16" t="s">
        <v>55</v>
      </c>
      <c r="D4" s="16" t="s">
        <v>56</v>
      </c>
      <c r="E4" s="16">
        <v>15407</v>
      </c>
      <c r="F4" s="16" t="s">
        <v>57</v>
      </c>
      <c r="G4" s="36">
        <v>4745022.1500000004</v>
      </c>
      <c r="H4" s="16" t="s">
        <v>58</v>
      </c>
      <c r="I4" s="16" t="s">
        <v>59</v>
      </c>
      <c r="J4" s="16" t="s">
        <v>60</v>
      </c>
      <c r="K4" s="16" t="s">
        <v>61</v>
      </c>
      <c r="L4" s="17"/>
      <c r="M4" s="16" t="s">
        <v>62</v>
      </c>
      <c r="N4" s="17">
        <v>46210</v>
      </c>
      <c r="O4" s="16" t="s">
        <v>63</v>
      </c>
      <c r="P4" s="20" t="s">
        <v>64</v>
      </c>
      <c r="Q4" s="21" t="s">
        <v>65</v>
      </c>
      <c r="R4" s="22" t="s">
        <v>66</v>
      </c>
    </row>
  </sheetData>
  <mergeCells count="5">
    <mergeCell ref="P1:R2"/>
    <mergeCell ref="F1:H2"/>
    <mergeCell ref="M2:N2"/>
    <mergeCell ref="B2:C2"/>
    <mergeCell ref="B1:E1"/>
  </mergeCells>
  <conditionalFormatting sqref="M4:N4">
    <cfRule type="expression" dxfId="32" priority="2">
      <formula>$K4="N"</formula>
    </cfRule>
  </conditionalFormatting>
  <conditionalFormatting sqref="L4">
    <cfRule type="expression" dxfId="31" priority="1">
      <formula>$K4="R"</formula>
    </cfRule>
  </conditionalFormatting>
  <dataValidations count="4">
    <dataValidation type="list" allowBlank="1" showInputMessage="1" showErrorMessage="1" sqref="I4" xr:uid="{00000000-0002-0000-0100-000000000000}">
      <formula1>"Alto,Médio,Baixo"</formula1>
    </dataValidation>
    <dataValidation type="date" operator="greaterThan" allowBlank="1" showInputMessage="1" showErrorMessage="1" error="Digite uma data válida." sqref="L4" xr:uid="{00000000-0002-0000-0100-000001000000}">
      <formula1>44197</formula1>
    </dataValidation>
    <dataValidation type="date" operator="greaterThanOrEqual" allowBlank="1" showInputMessage="1" showErrorMessage="1" error="Digite uma data válida" sqref="N4" xr:uid="{00000000-0002-0000-0100-000002000000}">
      <formula1>44197</formula1>
    </dataValidation>
    <dataValidation type="list" allowBlank="1" showInputMessage="1" showErrorMessage="1" sqref="K4" xr:uid="{00000000-0002-0000-0100-000003000000}">
      <formula1>"R,N"</formula1>
    </dataValidation>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4000000}">
          <x14:formula1>
            <xm:f>_ObjetivosEstrategicos!$B$4:$B$17</xm:f>
          </x14:formula1>
          <xm:sqref>J4</xm:sqref>
        </x14:dataValidation>
        <x14:dataValidation type="list" allowBlank="1" showInputMessage="1" showErrorMessage="1" xr:uid="{00000000-0002-0000-0100-000005000000}">
          <x14:formula1>
            <xm:f>_Núcleos!$B$4:$B$14</xm:f>
          </x14:formula1>
          <xm:sqref>B4</xm:sqref>
        </x14:dataValidation>
        <x14:dataValidation type="list" allowBlank="1" showInputMessage="1" showErrorMessage="1" xr:uid="{00000000-0002-0000-0100-000006000000}">
          <x14:formula1>
            <xm:f>_Status!$B$3:$B$26</xm:f>
          </x14:formula1>
          <xm:sqref>P3:P4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AI14"/>
  <sheetViews>
    <sheetView workbookViewId="0">
      <pane ySplit="3" topLeftCell="A9" activePane="bottomLeft" state="frozen"/>
      <selection pane="bottomLeft" activeCell="B2" sqref="B2:C2"/>
    </sheetView>
  </sheetViews>
  <sheetFormatPr defaultColWidth="0" defaultRowHeight="15" x14ac:dyDescent="0.25"/>
  <cols>
    <col min="1" max="1" width="4.7109375" style="13" customWidth="1"/>
    <col min="2" max="3" width="12.28515625" style="13" customWidth="1"/>
    <col min="4" max="4" width="63.85546875" style="13" customWidth="1"/>
    <col min="5" max="5" width="20.7109375" style="13" customWidth="1"/>
    <col min="6" max="6" width="17.7109375" style="13" customWidth="1"/>
    <col min="7" max="7" width="20.7109375" style="46" customWidth="1"/>
    <col min="8" max="8" width="50.7109375" style="13" customWidth="1"/>
    <col min="9" max="9" width="14.85546875" style="13" customWidth="1"/>
    <col min="10" max="10" width="51.7109375" style="13" customWidth="1"/>
    <col min="11" max="11" width="22.7109375" style="13" customWidth="1"/>
    <col min="12" max="12" width="17.85546875" style="13" customWidth="1"/>
    <col min="13" max="13" width="17.42578125" style="13" customWidth="1"/>
    <col min="14" max="14" width="16.42578125" style="13" customWidth="1"/>
    <col min="15" max="15" width="24.42578125" style="13" bestFit="1" customWidth="1"/>
    <col min="16" max="16" width="24.7109375" style="13" customWidth="1"/>
    <col min="17" max="18" width="45.7109375" style="13" customWidth="1"/>
    <col min="19" max="19" width="9.140625" style="1" customWidth="1"/>
    <col min="20" max="24" width="9.140625" style="1" hidden="1" customWidth="1"/>
    <col min="25" max="35" width="0" style="1" hidden="1" customWidth="1"/>
    <col min="36" max="16384" width="9.140625" style="1" hidden="1"/>
  </cols>
  <sheetData>
    <row r="1" spans="1:18" ht="73.5" customHeight="1" x14ac:dyDescent="0.25">
      <c r="A1" s="9"/>
      <c r="B1" s="120" t="s">
        <v>67</v>
      </c>
      <c r="C1" s="120"/>
      <c r="D1" s="120"/>
      <c r="E1" s="120"/>
      <c r="F1" s="116">
        <f>SUM(TPAACGestorAtual67[Valor Estimado])</f>
        <v>898400</v>
      </c>
      <c r="G1" s="116"/>
      <c r="H1" s="116"/>
      <c r="I1" s="121"/>
      <c r="J1" s="121"/>
      <c r="K1" s="121"/>
      <c r="L1" s="121"/>
      <c r="M1" s="9"/>
      <c r="N1" s="9"/>
      <c r="O1" s="9"/>
      <c r="P1" s="115"/>
      <c r="Q1" s="115"/>
      <c r="R1" s="115"/>
    </row>
    <row r="2" spans="1:18" ht="39.950000000000003" customHeight="1" x14ac:dyDescent="0.25">
      <c r="A2" s="10"/>
      <c r="B2" s="119" t="s">
        <v>44</v>
      </c>
      <c r="C2" s="119"/>
      <c r="D2" s="44"/>
      <c r="E2" s="44"/>
      <c r="F2" s="116"/>
      <c r="G2" s="116"/>
      <c r="H2" s="116"/>
      <c r="I2" s="122"/>
      <c r="J2" s="122"/>
      <c r="K2" s="122"/>
      <c r="L2" s="122"/>
      <c r="M2" s="117" t="s">
        <v>45</v>
      </c>
      <c r="N2" s="118"/>
      <c r="O2" s="1"/>
      <c r="P2" s="115"/>
      <c r="Q2" s="115"/>
      <c r="R2" s="115"/>
    </row>
    <row r="3" spans="1:18" ht="50.1" customHeight="1" x14ac:dyDescent="0.25">
      <c r="A3" s="11"/>
      <c r="B3" s="12" t="s">
        <v>46</v>
      </c>
      <c r="C3" s="12" t="s">
        <v>47</v>
      </c>
      <c r="D3" s="12" t="s">
        <v>68</v>
      </c>
      <c r="E3" s="12" t="s">
        <v>69</v>
      </c>
      <c r="F3" s="12" t="s">
        <v>23</v>
      </c>
      <c r="G3" s="12" t="s">
        <v>25</v>
      </c>
      <c r="H3" s="12" t="s">
        <v>70</v>
      </c>
      <c r="I3" s="12" t="s">
        <v>29</v>
      </c>
      <c r="J3" s="12" t="s">
        <v>71</v>
      </c>
      <c r="K3" s="12" t="s">
        <v>50</v>
      </c>
      <c r="L3" s="12" t="s">
        <v>35</v>
      </c>
      <c r="M3" s="12" t="s">
        <v>37</v>
      </c>
      <c r="N3" s="12" t="s">
        <v>39</v>
      </c>
      <c r="O3" s="12" t="s">
        <v>41</v>
      </c>
      <c r="P3" s="23" t="s">
        <v>52</v>
      </c>
      <c r="Q3" s="19" t="s">
        <v>53</v>
      </c>
      <c r="R3" s="24" t="s">
        <v>54</v>
      </c>
    </row>
    <row r="4" spans="1:18" ht="120" x14ac:dyDescent="0.25">
      <c r="A4" s="11"/>
      <c r="B4" s="16" t="s">
        <v>72</v>
      </c>
      <c r="C4" s="16"/>
      <c r="D4" s="16" t="s">
        <v>73</v>
      </c>
      <c r="E4" s="16">
        <v>23108</v>
      </c>
      <c r="F4" s="16">
        <v>1</v>
      </c>
      <c r="G4" s="74">
        <v>400</v>
      </c>
      <c r="H4" s="16" t="s">
        <v>74</v>
      </c>
      <c r="I4" s="16" t="s">
        <v>59</v>
      </c>
      <c r="J4" s="16" t="s">
        <v>75</v>
      </c>
      <c r="K4" s="16" t="s">
        <v>76</v>
      </c>
      <c r="L4" s="17">
        <v>44743</v>
      </c>
      <c r="M4" s="16"/>
      <c r="N4" s="16"/>
      <c r="O4" s="16" t="s">
        <v>77</v>
      </c>
      <c r="P4" s="20" t="s">
        <v>78</v>
      </c>
      <c r="Q4" s="21" t="s">
        <v>79</v>
      </c>
      <c r="R4" s="22"/>
    </row>
    <row r="5" spans="1:18" ht="75" x14ac:dyDescent="0.25">
      <c r="A5" s="11"/>
      <c r="B5" s="16" t="s">
        <v>72</v>
      </c>
      <c r="C5" s="16"/>
      <c r="D5" s="16" t="s">
        <v>80</v>
      </c>
      <c r="E5" s="16">
        <v>150515</v>
      </c>
      <c r="F5" s="16">
        <v>300</v>
      </c>
      <c r="G5" s="74">
        <v>35000</v>
      </c>
      <c r="H5" s="16" t="s">
        <v>81</v>
      </c>
      <c r="I5" s="16" t="s">
        <v>59</v>
      </c>
      <c r="J5" s="16" t="s">
        <v>75</v>
      </c>
      <c r="K5" s="16" t="s">
        <v>76</v>
      </c>
      <c r="L5" s="17">
        <v>44743</v>
      </c>
      <c r="M5" s="16"/>
      <c r="N5" s="16"/>
      <c r="O5" s="16" t="s">
        <v>82</v>
      </c>
      <c r="P5" s="20" t="s">
        <v>78</v>
      </c>
      <c r="Q5" s="21" t="s">
        <v>83</v>
      </c>
      <c r="R5" s="22"/>
    </row>
    <row r="6" spans="1:18" ht="135" x14ac:dyDescent="0.25">
      <c r="A6" s="11"/>
      <c r="B6" s="16" t="s">
        <v>72</v>
      </c>
      <c r="C6" s="16"/>
      <c r="D6" s="16" t="s">
        <v>84</v>
      </c>
      <c r="E6" s="16">
        <v>23108</v>
      </c>
      <c r="F6" s="16">
        <v>1</v>
      </c>
      <c r="G6" s="74">
        <v>15000</v>
      </c>
      <c r="H6" s="16" t="s">
        <v>85</v>
      </c>
      <c r="I6" s="16" t="s">
        <v>59</v>
      </c>
      <c r="J6" s="16" t="s">
        <v>75</v>
      </c>
      <c r="K6" s="16" t="s">
        <v>76</v>
      </c>
      <c r="L6" s="17">
        <v>44743</v>
      </c>
      <c r="M6" s="16"/>
      <c r="N6" s="16"/>
      <c r="O6" s="16" t="s">
        <v>86</v>
      </c>
      <c r="P6" s="20" t="s">
        <v>87</v>
      </c>
      <c r="Q6" s="21" t="s">
        <v>88</v>
      </c>
      <c r="R6" s="22"/>
    </row>
    <row r="7" spans="1:18" ht="60" x14ac:dyDescent="0.25">
      <c r="A7" s="11"/>
      <c r="B7" s="16" t="s">
        <v>72</v>
      </c>
      <c r="C7" s="16"/>
      <c r="D7" s="16" t="s">
        <v>89</v>
      </c>
      <c r="E7" s="16">
        <v>23108</v>
      </c>
      <c r="F7" s="16">
        <v>1</v>
      </c>
      <c r="G7" s="74">
        <v>8000</v>
      </c>
      <c r="H7" s="16" t="s">
        <v>90</v>
      </c>
      <c r="I7" s="16" t="s">
        <v>59</v>
      </c>
      <c r="J7" s="16" t="s">
        <v>75</v>
      </c>
      <c r="K7" s="16" t="s">
        <v>76</v>
      </c>
      <c r="L7" s="17">
        <v>44743</v>
      </c>
      <c r="M7" s="16"/>
      <c r="N7" s="16"/>
      <c r="O7" s="16" t="s">
        <v>91</v>
      </c>
      <c r="P7" s="20" t="s">
        <v>78</v>
      </c>
      <c r="Q7" s="21" t="s">
        <v>92</v>
      </c>
      <c r="R7" s="22"/>
    </row>
    <row r="8" spans="1:18" x14ac:dyDescent="0.25">
      <c r="A8" s="11"/>
      <c r="B8" s="16" t="s">
        <v>93</v>
      </c>
      <c r="C8" s="16"/>
      <c r="D8" s="16" t="s">
        <v>94</v>
      </c>
      <c r="E8" s="16"/>
      <c r="F8" s="16"/>
      <c r="G8" s="74">
        <v>213000</v>
      </c>
      <c r="H8" s="16" t="s">
        <v>95</v>
      </c>
      <c r="I8" s="16"/>
      <c r="J8" s="16" t="s">
        <v>96</v>
      </c>
      <c r="K8" s="16" t="s">
        <v>76</v>
      </c>
      <c r="L8" s="17"/>
      <c r="M8" s="16"/>
      <c r="N8" s="16"/>
      <c r="O8" s="16"/>
      <c r="P8" s="20" t="s">
        <v>64</v>
      </c>
      <c r="Q8" s="21"/>
      <c r="R8" s="22" t="s">
        <v>97</v>
      </c>
    </row>
    <row r="9" spans="1:18" ht="30" x14ac:dyDescent="0.25">
      <c r="A9" s="11"/>
      <c r="B9" s="16" t="s">
        <v>93</v>
      </c>
      <c r="C9" s="16"/>
      <c r="D9" s="16" t="s">
        <v>98</v>
      </c>
      <c r="E9" s="16"/>
      <c r="F9" s="16"/>
      <c r="G9" s="74">
        <v>312000</v>
      </c>
      <c r="H9" s="16" t="s">
        <v>99</v>
      </c>
      <c r="I9" s="16"/>
      <c r="J9" s="16" t="s">
        <v>96</v>
      </c>
      <c r="K9" s="16" t="s">
        <v>76</v>
      </c>
      <c r="L9" s="17"/>
      <c r="M9" s="16"/>
      <c r="N9" s="16"/>
      <c r="O9" s="16"/>
      <c r="P9" s="20" t="s">
        <v>100</v>
      </c>
      <c r="Q9" s="21"/>
      <c r="R9" s="22" t="s">
        <v>101</v>
      </c>
    </row>
    <row r="10" spans="1:18" x14ac:dyDescent="0.25">
      <c r="A10" s="11"/>
      <c r="B10" s="16" t="s">
        <v>93</v>
      </c>
      <c r="C10" s="16"/>
      <c r="D10" s="16" t="s">
        <v>102</v>
      </c>
      <c r="E10" s="16"/>
      <c r="F10" s="16"/>
      <c r="G10" s="74">
        <v>86400</v>
      </c>
      <c r="H10" s="16" t="s">
        <v>103</v>
      </c>
      <c r="I10" s="16"/>
      <c r="J10" s="16" t="s">
        <v>96</v>
      </c>
      <c r="K10" s="16" t="s">
        <v>76</v>
      </c>
      <c r="L10" s="17"/>
      <c r="M10" s="16"/>
      <c r="N10" s="16"/>
      <c r="O10" s="16"/>
      <c r="P10" s="20" t="s">
        <v>64</v>
      </c>
      <c r="Q10" s="21"/>
      <c r="R10" s="22" t="s">
        <v>97</v>
      </c>
    </row>
    <row r="11" spans="1:18" x14ac:dyDescent="0.25">
      <c r="A11" s="11"/>
      <c r="B11" s="16" t="s">
        <v>93</v>
      </c>
      <c r="C11" s="16"/>
      <c r="D11" s="16" t="s">
        <v>102</v>
      </c>
      <c r="E11" s="16"/>
      <c r="F11" s="16"/>
      <c r="G11" s="74">
        <v>6000</v>
      </c>
      <c r="H11" s="16" t="s">
        <v>104</v>
      </c>
      <c r="I11" s="16"/>
      <c r="J11" s="16" t="s">
        <v>96</v>
      </c>
      <c r="K11" s="16" t="s">
        <v>76</v>
      </c>
      <c r="L11" s="17"/>
      <c r="M11" s="16"/>
      <c r="N11" s="16"/>
      <c r="O11" s="16"/>
      <c r="P11" s="20" t="s">
        <v>64</v>
      </c>
      <c r="Q11" s="21"/>
      <c r="R11" s="22" t="s">
        <v>97</v>
      </c>
    </row>
    <row r="12" spans="1:18" x14ac:dyDescent="0.25">
      <c r="A12" s="11"/>
      <c r="B12" s="16" t="s">
        <v>93</v>
      </c>
      <c r="C12" s="16"/>
      <c r="D12" s="16" t="s">
        <v>105</v>
      </c>
      <c r="E12" s="16"/>
      <c r="F12" s="16"/>
      <c r="G12" s="74">
        <v>198000</v>
      </c>
      <c r="H12" s="16" t="s">
        <v>99</v>
      </c>
      <c r="I12" s="16"/>
      <c r="J12" s="16" t="s">
        <v>96</v>
      </c>
      <c r="K12" s="16" t="s">
        <v>76</v>
      </c>
      <c r="L12" s="17"/>
      <c r="M12" s="16"/>
      <c r="N12" s="16"/>
      <c r="O12" s="16"/>
      <c r="P12" s="20" t="s">
        <v>64</v>
      </c>
      <c r="Q12" s="21"/>
      <c r="R12" s="22" t="s">
        <v>97</v>
      </c>
    </row>
    <row r="13" spans="1:18" x14ac:dyDescent="0.25">
      <c r="A13" s="11"/>
      <c r="B13" s="16" t="s">
        <v>93</v>
      </c>
      <c r="C13" s="16"/>
      <c r="D13" s="16" t="s">
        <v>105</v>
      </c>
      <c r="E13" s="16"/>
      <c r="F13" s="16"/>
      <c r="G13" s="74">
        <v>12000</v>
      </c>
      <c r="H13" s="16" t="s">
        <v>99</v>
      </c>
      <c r="I13" s="16"/>
      <c r="J13" s="16" t="s">
        <v>96</v>
      </c>
      <c r="K13" s="16" t="s">
        <v>76</v>
      </c>
      <c r="L13" s="17"/>
      <c r="M13" s="16"/>
      <c r="N13" s="16"/>
      <c r="O13" s="16"/>
      <c r="P13" s="20" t="s">
        <v>64</v>
      </c>
      <c r="Q13" s="21"/>
      <c r="R13" s="22" t="s">
        <v>97</v>
      </c>
    </row>
    <row r="14" spans="1:18" x14ac:dyDescent="0.25">
      <c r="A14" s="11"/>
      <c r="B14" s="16" t="s">
        <v>93</v>
      </c>
      <c r="C14" s="16"/>
      <c r="D14" s="16" t="s">
        <v>106</v>
      </c>
      <c r="E14" s="16"/>
      <c r="F14" s="16"/>
      <c r="G14" s="74">
        <v>12600</v>
      </c>
      <c r="H14" s="16" t="s">
        <v>99</v>
      </c>
      <c r="I14" s="16"/>
      <c r="J14" s="16" t="s">
        <v>96</v>
      </c>
      <c r="K14" s="16" t="s">
        <v>76</v>
      </c>
      <c r="L14" s="17"/>
      <c r="M14" s="16"/>
      <c r="N14" s="16"/>
      <c r="O14" s="16"/>
      <c r="P14" s="20" t="s">
        <v>64</v>
      </c>
      <c r="Q14" s="21"/>
      <c r="R14" s="22" t="s">
        <v>97</v>
      </c>
    </row>
  </sheetData>
  <mergeCells count="6">
    <mergeCell ref="B2:C2"/>
    <mergeCell ref="B1:E1"/>
    <mergeCell ref="F1:H2"/>
    <mergeCell ref="P1:R2"/>
    <mergeCell ref="M2:N2"/>
    <mergeCell ref="I1:L2"/>
  </mergeCells>
  <conditionalFormatting sqref="M4:N14">
    <cfRule type="expression" dxfId="30" priority="2">
      <formula>$K4="N"</formula>
    </cfRule>
  </conditionalFormatting>
  <conditionalFormatting sqref="L4:L14">
    <cfRule type="expression" dxfId="29" priority="1">
      <formula>$K4="R"</formula>
    </cfRule>
  </conditionalFormatting>
  <dataValidations count="4">
    <dataValidation type="list" allowBlank="1" showInputMessage="1" showErrorMessage="1" sqref="K4:K14" xr:uid="{00000000-0002-0000-0200-000000000000}">
      <formula1>"R,N"</formula1>
    </dataValidation>
    <dataValidation type="date" operator="greaterThanOrEqual" allowBlank="1" showInputMessage="1" showErrorMessage="1" error="Digite uma data válida" sqref="N4:N14" xr:uid="{00000000-0002-0000-0200-000001000000}">
      <formula1>44197</formula1>
    </dataValidation>
    <dataValidation type="date" operator="greaterThan" allowBlank="1" showInputMessage="1" showErrorMessage="1" error="Digite uma data válida." sqref="L4:L14" xr:uid="{00000000-0002-0000-0200-000002000000}">
      <formula1>44197</formula1>
    </dataValidation>
    <dataValidation type="list" allowBlank="1" showInputMessage="1" showErrorMessage="1" sqref="I4:I14" xr:uid="{00000000-0002-0000-0200-000003000000}">
      <formula1>"Alto,Médio,Baixo"</formula1>
    </dataValidation>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4000000}">
          <x14:formula1>
            <xm:f>_Núcleos!$B$4:$B$14</xm:f>
          </x14:formula1>
          <xm:sqref>B4:B14</xm:sqref>
        </x14:dataValidation>
        <x14:dataValidation type="list" allowBlank="1" showInputMessage="1" showErrorMessage="1" xr:uid="{00000000-0002-0000-0200-000005000000}">
          <x14:formula1>
            <xm:f>_ObjetivosEstrategicos!$B$4:$B$17</xm:f>
          </x14:formula1>
          <xm:sqref>J4:J14</xm:sqref>
        </x14:dataValidation>
        <x14:dataValidation type="list" allowBlank="1" showInputMessage="1" showErrorMessage="1" xr:uid="{00000000-0002-0000-0200-000006000000}">
          <x14:formula1>
            <xm:f>_Status!$B$3:$B$26</xm:f>
          </x14:formula1>
          <xm:sqref>P3:P14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AI6"/>
  <sheetViews>
    <sheetView workbookViewId="0">
      <pane ySplit="3" topLeftCell="A4" activePane="bottomLeft" state="frozen"/>
      <selection pane="bottomLeft" activeCell="B2" sqref="B2:C2"/>
    </sheetView>
  </sheetViews>
  <sheetFormatPr defaultColWidth="0" defaultRowHeight="15" x14ac:dyDescent="0.25"/>
  <cols>
    <col min="1" max="1" width="1.85546875" style="13" customWidth="1"/>
    <col min="2" max="3" width="12.28515625" style="13" customWidth="1"/>
    <col min="4" max="4" width="63.85546875" style="13" customWidth="1"/>
    <col min="5" max="5" width="23.140625" style="13" customWidth="1"/>
    <col min="6" max="7" width="17.7109375" style="13" customWidth="1"/>
    <col min="8" max="8" width="50.7109375" style="13" customWidth="1"/>
    <col min="9" max="9" width="14.85546875" style="13" customWidth="1"/>
    <col min="10" max="10" width="51.7109375" style="13" customWidth="1"/>
    <col min="11" max="11" width="22.7109375" style="13" customWidth="1"/>
    <col min="12" max="12" width="17.85546875" style="13" customWidth="1"/>
    <col min="13" max="13" width="17.42578125" style="13" customWidth="1"/>
    <col min="14" max="14" width="16.42578125" style="13" customWidth="1"/>
    <col min="15" max="15" width="24.42578125" style="13" bestFit="1" customWidth="1"/>
    <col min="16" max="16" width="24.7109375" style="13" customWidth="1"/>
    <col min="17" max="18" width="45.7109375" style="13" customWidth="1"/>
    <col min="19" max="19" width="9.140625" style="1" customWidth="1"/>
    <col min="20" max="24" width="9.140625" style="1" hidden="1" customWidth="1"/>
    <col min="25" max="35" width="0" style="1" hidden="1" customWidth="1"/>
    <col min="36" max="16384" width="9.140625" style="1" hidden="1"/>
  </cols>
  <sheetData>
    <row r="1" spans="1:18" ht="73.5" customHeight="1" x14ac:dyDescent="0.25">
      <c r="A1" s="9"/>
      <c r="B1" s="120" t="s">
        <v>107</v>
      </c>
      <c r="C1" s="120"/>
      <c r="D1" s="120"/>
      <c r="E1" s="120"/>
      <c r="F1" s="116">
        <f>SUM(TPAACGestorAtual10[Valor Estimado])</f>
        <v>9795060</v>
      </c>
      <c r="G1" s="116"/>
      <c r="H1" s="116"/>
      <c r="I1" s="9"/>
      <c r="J1" s="9"/>
      <c r="K1" s="9"/>
      <c r="L1" s="9"/>
      <c r="M1" s="9"/>
      <c r="N1" s="9"/>
      <c r="O1" s="9"/>
      <c r="P1" s="115"/>
      <c r="Q1" s="115"/>
      <c r="R1" s="115"/>
    </row>
    <row r="2" spans="1:18" ht="39.950000000000003" customHeight="1" x14ac:dyDescent="0.25">
      <c r="A2" s="10"/>
      <c r="B2" s="119" t="s">
        <v>44</v>
      </c>
      <c r="C2" s="119"/>
      <c r="D2" s="45"/>
      <c r="E2" s="45"/>
      <c r="F2" s="116"/>
      <c r="G2" s="116"/>
      <c r="H2" s="116"/>
      <c r="I2" s="10"/>
      <c r="J2" s="10"/>
      <c r="K2" s="14"/>
      <c r="L2" s="15"/>
      <c r="M2" s="117" t="s">
        <v>45</v>
      </c>
      <c r="N2" s="118"/>
      <c r="O2" s="1"/>
      <c r="P2" s="115"/>
      <c r="Q2" s="115"/>
      <c r="R2" s="115"/>
    </row>
    <row r="3" spans="1:18" ht="50.1" customHeight="1" x14ac:dyDescent="0.25">
      <c r="A3" s="11"/>
      <c r="B3" s="12" t="s">
        <v>46</v>
      </c>
      <c r="C3" s="12" t="s">
        <v>47</v>
      </c>
      <c r="D3" s="12" t="s">
        <v>68</v>
      </c>
      <c r="E3" s="12" t="s">
        <v>69</v>
      </c>
      <c r="F3" s="12" t="s">
        <v>23</v>
      </c>
      <c r="G3" s="12" t="s">
        <v>25</v>
      </c>
      <c r="H3" s="12" t="s">
        <v>70</v>
      </c>
      <c r="I3" s="12" t="s">
        <v>29</v>
      </c>
      <c r="J3" s="12" t="s">
        <v>71</v>
      </c>
      <c r="K3" s="12" t="s">
        <v>50</v>
      </c>
      <c r="L3" s="12" t="s">
        <v>35</v>
      </c>
      <c r="M3" s="12" t="s">
        <v>37</v>
      </c>
      <c r="N3" s="12" t="s">
        <v>39</v>
      </c>
      <c r="O3" s="12" t="s">
        <v>41</v>
      </c>
      <c r="P3" s="23" t="s">
        <v>52</v>
      </c>
      <c r="Q3" s="19" t="s">
        <v>53</v>
      </c>
      <c r="R3" s="24" t="s">
        <v>54</v>
      </c>
    </row>
    <row r="4" spans="1:18" ht="45" x14ac:dyDescent="0.25">
      <c r="A4" s="11"/>
      <c r="B4" s="16" t="s">
        <v>108</v>
      </c>
      <c r="C4" s="16" t="s">
        <v>109</v>
      </c>
      <c r="D4" s="16" t="s">
        <v>110</v>
      </c>
      <c r="E4" s="16">
        <v>10111</v>
      </c>
      <c r="F4" s="16">
        <v>900</v>
      </c>
      <c r="G4" s="36">
        <v>1500</v>
      </c>
      <c r="H4" s="16" t="s">
        <v>111</v>
      </c>
      <c r="I4" s="16" t="s">
        <v>112</v>
      </c>
      <c r="J4" s="16" t="s">
        <v>113</v>
      </c>
      <c r="K4" s="16" t="s">
        <v>76</v>
      </c>
      <c r="L4" s="17">
        <v>44774</v>
      </c>
      <c r="M4" s="16"/>
      <c r="N4" s="16"/>
      <c r="O4" s="16" t="s">
        <v>114</v>
      </c>
      <c r="P4" s="20" t="s">
        <v>115</v>
      </c>
      <c r="Q4" s="21" t="s">
        <v>116</v>
      </c>
      <c r="R4" s="22" t="s">
        <v>1267</v>
      </c>
    </row>
    <row r="5" spans="1:18" ht="30" x14ac:dyDescent="0.25">
      <c r="A5" s="11"/>
      <c r="B5" s="16" t="s">
        <v>108</v>
      </c>
      <c r="C5" s="16" t="s">
        <v>109</v>
      </c>
      <c r="D5" s="16" t="s">
        <v>117</v>
      </c>
      <c r="E5" s="16">
        <v>15156</v>
      </c>
      <c r="F5" s="16">
        <v>900</v>
      </c>
      <c r="G5" s="36">
        <v>9791760</v>
      </c>
      <c r="H5" s="16" t="s">
        <v>118</v>
      </c>
      <c r="I5" s="16" t="s">
        <v>59</v>
      </c>
      <c r="J5" s="16" t="s">
        <v>96</v>
      </c>
      <c r="K5" s="16" t="s">
        <v>76</v>
      </c>
      <c r="L5" s="17">
        <v>44859</v>
      </c>
      <c r="M5" s="16"/>
      <c r="N5" s="16"/>
      <c r="O5" s="16" t="s">
        <v>119</v>
      </c>
      <c r="P5" s="20" t="s">
        <v>78</v>
      </c>
      <c r="Q5" s="21" t="s">
        <v>120</v>
      </c>
      <c r="R5" s="22" t="s">
        <v>121</v>
      </c>
    </row>
    <row r="6" spans="1:18" ht="30" x14ac:dyDescent="0.25">
      <c r="A6" s="11"/>
      <c r="B6" s="16" t="s">
        <v>108</v>
      </c>
      <c r="C6" s="16" t="s">
        <v>109</v>
      </c>
      <c r="D6" s="16" t="s">
        <v>122</v>
      </c>
      <c r="E6" s="16">
        <v>906</v>
      </c>
      <c r="F6" s="16">
        <v>100</v>
      </c>
      <c r="G6" s="36">
        <v>1800</v>
      </c>
      <c r="H6" s="16" t="s">
        <v>123</v>
      </c>
      <c r="I6" s="16" t="s">
        <v>112</v>
      </c>
      <c r="J6" s="16" t="s">
        <v>96</v>
      </c>
      <c r="K6" s="16" t="s">
        <v>76</v>
      </c>
      <c r="L6" s="17">
        <v>44652</v>
      </c>
      <c r="M6" s="16"/>
      <c r="N6" s="16"/>
      <c r="O6" s="16" t="s">
        <v>124</v>
      </c>
      <c r="P6" s="20" t="s">
        <v>78</v>
      </c>
      <c r="Q6" s="21" t="s">
        <v>125</v>
      </c>
      <c r="R6" s="22"/>
    </row>
  </sheetData>
  <mergeCells count="5">
    <mergeCell ref="B2:C2"/>
    <mergeCell ref="B1:E1"/>
    <mergeCell ref="P1:R2"/>
    <mergeCell ref="M2:N2"/>
    <mergeCell ref="F1:H2"/>
  </mergeCells>
  <conditionalFormatting sqref="M4:N6">
    <cfRule type="expression" dxfId="28" priority="2">
      <formula>$K4="N"</formula>
    </cfRule>
  </conditionalFormatting>
  <conditionalFormatting sqref="L4:L6">
    <cfRule type="expression" dxfId="27" priority="1">
      <formula>$K4="R"</formula>
    </cfRule>
  </conditionalFormatting>
  <dataValidations count="4">
    <dataValidation type="list" allowBlank="1" showInputMessage="1" showErrorMessage="1" sqref="I4:I6" xr:uid="{00000000-0002-0000-0300-000000000000}">
      <formula1>"Alto,Médio,Baixo"</formula1>
    </dataValidation>
    <dataValidation type="date" operator="greaterThan" allowBlank="1" showInputMessage="1" showErrorMessage="1" error="Digite uma data válida." sqref="L4:L6" xr:uid="{00000000-0002-0000-0300-000001000000}">
      <formula1>44197</formula1>
    </dataValidation>
    <dataValidation type="date" operator="greaterThanOrEqual" allowBlank="1" showInputMessage="1" showErrorMessage="1" error="Digite uma data válida" sqref="N4:N6" xr:uid="{00000000-0002-0000-0300-000002000000}">
      <formula1>44197</formula1>
    </dataValidation>
    <dataValidation type="list" allowBlank="1" showInputMessage="1" showErrorMessage="1" sqref="K4:K6" xr:uid="{00000000-0002-0000-0300-000003000000}">
      <formula1>"R,N"</formula1>
    </dataValidation>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4000000}">
          <x14:formula1>
            <xm:f>_ObjetivosEstrategicos!$B$4:$B$17</xm:f>
          </x14:formula1>
          <xm:sqref>J4:J6</xm:sqref>
        </x14:dataValidation>
        <x14:dataValidation type="list" allowBlank="1" showInputMessage="1" showErrorMessage="1" xr:uid="{00000000-0002-0000-0300-000005000000}">
          <x14:formula1>
            <xm:f>_Núcleos!$B$4:$B$14</xm:f>
          </x14:formula1>
          <xm:sqref>B4:B6</xm:sqref>
        </x14:dataValidation>
        <x14:dataValidation type="list" allowBlank="1" showInputMessage="1" showErrorMessage="1" xr:uid="{00000000-0002-0000-0300-000006000000}">
          <x14:formula1>
            <xm:f>_Status!$B$3:$B$25</xm:f>
          </x14:formula1>
          <xm:sqref>P4:P6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K60"/>
  <sheetViews>
    <sheetView workbookViewId="0">
      <pane ySplit="3" topLeftCell="A28" activePane="bottomLeft" state="frozen"/>
      <selection pane="bottomLeft" activeCell="B2" sqref="B2:C2"/>
    </sheetView>
  </sheetViews>
  <sheetFormatPr defaultColWidth="0" defaultRowHeight="15" x14ac:dyDescent="0.25"/>
  <cols>
    <col min="1" max="1" width="1.85546875" style="13" customWidth="1"/>
    <col min="2" max="3" width="12.28515625" style="13" customWidth="1"/>
    <col min="4" max="4" width="63.85546875" style="13" customWidth="1"/>
    <col min="5" max="5" width="23.140625" style="13" customWidth="1"/>
    <col min="6" max="7" width="17.7109375" style="13" customWidth="1"/>
    <col min="8" max="8" width="50.7109375" style="13" customWidth="1"/>
    <col min="9" max="9" width="14.85546875" style="13" customWidth="1"/>
    <col min="10" max="10" width="51.7109375" style="13" customWidth="1"/>
    <col min="11" max="11" width="22.7109375" style="13" customWidth="1"/>
    <col min="12" max="12" width="17.85546875" style="13" customWidth="1"/>
    <col min="13" max="13" width="17.42578125" style="13" customWidth="1"/>
    <col min="14" max="14" width="16.42578125" style="13" customWidth="1"/>
    <col min="15" max="15" width="24.42578125" style="13" bestFit="1" customWidth="1"/>
    <col min="16" max="16" width="24.7109375" style="13" customWidth="1"/>
    <col min="17" max="18" width="45.7109375" style="13" customWidth="1"/>
    <col min="19" max="19" width="9.140625" style="1" customWidth="1"/>
    <col min="20" max="24" width="9.140625" style="1" hidden="1" customWidth="1"/>
    <col min="25" max="37" width="0" style="1" hidden="1" customWidth="1"/>
    <col min="38" max="16384" width="9.140625" style="1" hidden="1"/>
  </cols>
  <sheetData>
    <row r="1" spans="1:18" ht="73.5" customHeight="1" x14ac:dyDescent="0.25">
      <c r="A1" s="9"/>
      <c r="B1" s="120" t="s">
        <v>126</v>
      </c>
      <c r="C1" s="120"/>
      <c r="D1" s="120"/>
      <c r="E1" s="120"/>
      <c r="F1" s="116">
        <f>SUM(TPAACGestorAtual9[Valor Estimado])</f>
        <v>34591214.5</v>
      </c>
      <c r="G1" s="116"/>
      <c r="H1" s="116"/>
      <c r="I1" s="9"/>
      <c r="J1" s="9"/>
      <c r="K1" s="9"/>
      <c r="L1" s="9"/>
      <c r="M1" s="9"/>
      <c r="N1" s="9"/>
      <c r="O1" s="9"/>
      <c r="P1" s="84"/>
      <c r="Q1" s="84"/>
      <c r="R1" s="84"/>
    </row>
    <row r="2" spans="1:18" ht="39.950000000000003" customHeight="1" x14ac:dyDescent="0.25">
      <c r="A2" s="10"/>
      <c r="B2" s="119" t="s">
        <v>44</v>
      </c>
      <c r="C2" s="119"/>
      <c r="D2" s="44"/>
      <c r="E2" s="44"/>
      <c r="F2" s="116"/>
      <c r="G2" s="116"/>
      <c r="H2" s="116"/>
      <c r="I2" s="10"/>
      <c r="J2" s="10"/>
      <c r="K2" s="14"/>
      <c r="L2" s="15"/>
      <c r="M2" s="117" t="s">
        <v>45</v>
      </c>
      <c r="N2" s="118"/>
      <c r="O2" s="1"/>
      <c r="P2" s="84"/>
      <c r="Q2" s="84"/>
      <c r="R2" s="84"/>
    </row>
    <row r="3" spans="1:18" ht="50.1" customHeight="1" x14ac:dyDescent="0.25">
      <c r="A3" s="11"/>
      <c r="B3" s="12" t="s">
        <v>46</v>
      </c>
      <c r="C3" s="12" t="s">
        <v>47</v>
      </c>
      <c r="D3" s="12" t="s">
        <v>68</v>
      </c>
      <c r="E3" s="12" t="s">
        <v>69</v>
      </c>
      <c r="F3" s="12" t="s">
        <v>23</v>
      </c>
      <c r="G3" s="12" t="s">
        <v>25</v>
      </c>
      <c r="H3" s="12" t="s">
        <v>70</v>
      </c>
      <c r="I3" s="12" t="s">
        <v>29</v>
      </c>
      <c r="J3" s="12" t="s">
        <v>71</v>
      </c>
      <c r="K3" s="12" t="s">
        <v>50</v>
      </c>
      <c r="L3" s="12" t="s">
        <v>35</v>
      </c>
      <c r="M3" s="12" t="s">
        <v>37</v>
      </c>
      <c r="N3" s="12" t="s">
        <v>39</v>
      </c>
      <c r="O3" s="12" t="s">
        <v>41</v>
      </c>
      <c r="P3" s="23" t="s">
        <v>52</v>
      </c>
      <c r="Q3" s="19" t="s">
        <v>53</v>
      </c>
      <c r="R3" s="24" t="s">
        <v>54</v>
      </c>
    </row>
    <row r="4" spans="1:18" ht="30" hidden="1" x14ac:dyDescent="0.25">
      <c r="A4" s="11"/>
      <c r="B4" s="16" t="s">
        <v>127</v>
      </c>
      <c r="C4" s="16" t="s">
        <v>128</v>
      </c>
      <c r="D4" s="16" t="s">
        <v>129</v>
      </c>
      <c r="E4" s="16"/>
      <c r="F4" s="16" t="s">
        <v>130</v>
      </c>
      <c r="G4" s="34">
        <v>6316217.6399999997</v>
      </c>
      <c r="H4" s="16" t="s">
        <v>131</v>
      </c>
      <c r="I4" s="16" t="s">
        <v>59</v>
      </c>
      <c r="J4" s="16" t="s">
        <v>60</v>
      </c>
      <c r="K4" s="16" t="s">
        <v>76</v>
      </c>
      <c r="L4" s="17">
        <v>44682</v>
      </c>
      <c r="M4" s="16"/>
      <c r="N4" s="17"/>
      <c r="O4" s="16" t="s">
        <v>132</v>
      </c>
      <c r="P4" s="20" t="s">
        <v>78</v>
      </c>
      <c r="Q4" s="21" t="s">
        <v>133</v>
      </c>
      <c r="R4" s="22"/>
    </row>
    <row r="5" spans="1:18" ht="30" hidden="1" x14ac:dyDescent="0.25">
      <c r="A5" s="11"/>
      <c r="B5" s="16" t="s">
        <v>127</v>
      </c>
      <c r="C5" s="16" t="s">
        <v>128</v>
      </c>
      <c r="D5" s="16" t="s">
        <v>134</v>
      </c>
      <c r="E5" s="16"/>
      <c r="F5" s="16" t="s">
        <v>130</v>
      </c>
      <c r="G5" s="34">
        <v>4097845.08</v>
      </c>
      <c r="H5" s="16" t="s">
        <v>131</v>
      </c>
      <c r="I5" s="16" t="s">
        <v>59</v>
      </c>
      <c r="J5" s="16" t="s">
        <v>60</v>
      </c>
      <c r="K5" s="16" t="s">
        <v>76</v>
      </c>
      <c r="L5" s="17">
        <v>44682</v>
      </c>
      <c r="M5" s="16"/>
      <c r="N5" s="17"/>
      <c r="O5" s="16" t="s">
        <v>132</v>
      </c>
      <c r="P5" s="20" t="s">
        <v>78</v>
      </c>
      <c r="Q5" s="21" t="s">
        <v>135</v>
      </c>
      <c r="R5" s="22"/>
    </row>
    <row r="6" spans="1:18" ht="30" hidden="1" x14ac:dyDescent="0.25">
      <c r="A6" s="11"/>
      <c r="B6" s="16" t="s">
        <v>127</v>
      </c>
      <c r="C6" s="16" t="s">
        <v>128</v>
      </c>
      <c r="D6" s="16" t="s">
        <v>136</v>
      </c>
      <c r="E6" s="16"/>
      <c r="F6" s="16" t="s">
        <v>130</v>
      </c>
      <c r="G6" s="34">
        <v>3537399.72</v>
      </c>
      <c r="H6" s="16" t="s">
        <v>131</v>
      </c>
      <c r="I6" s="16" t="s">
        <v>59</v>
      </c>
      <c r="J6" s="16" t="s">
        <v>60</v>
      </c>
      <c r="K6" s="16" t="s">
        <v>76</v>
      </c>
      <c r="L6" s="17">
        <v>44682</v>
      </c>
      <c r="M6" s="16"/>
      <c r="N6" s="17"/>
      <c r="O6" s="16" t="s">
        <v>132</v>
      </c>
      <c r="P6" s="20" t="s">
        <v>78</v>
      </c>
      <c r="Q6" s="21" t="s">
        <v>137</v>
      </c>
      <c r="R6" s="22"/>
    </row>
    <row r="7" spans="1:18" ht="30" hidden="1" x14ac:dyDescent="0.25">
      <c r="A7" s="11"/>
      <c r="B7" s="30" t="s">
        <v>127</v>
      </c>
      <c r="C7" s="30" t="s">
        <v>128</v>
      </c>
      <c r="D7" s="30" t="s">
        <v>138</v>
      </c>
      <c r="E7" s="30"/>
      <c r="F7" s="30"/>
      <c r="G7" s="34">
        <v>69815.88</v>
      </c>
      <c r="H7" s="30" t="s">
        <v>139</v>
      </c>
      <c r="I7" s="30"/>
      <c r="J7" s="16" t="s">
        <v>140</v>
      </c>
      <c r="K7" s="30" t="s">
        <v>76</v>
      </c>
      <c r="L7" s="32">
        <v>45017</v>
      </c>
      <c r="M7" s="31"/>
      <c r="N7" s="32"/>
      <c r="O7" s="31"/>
      <c r="P7" s="20" t="s">
        <v>64</v>
      </c>
      <c r="Q7" s="21"/>
      <c r="R7" s="22" t="s">
        <v>141</v>
      </c>
    </row>
    <row r="8" spans="1:18" ht="30" hidden="1" x14ac:dyDescent="0.25">
      <c r="A8" s="11"/>
      <c r="B8" s="16" t="s">
        <v>127</v>
      </c>
      <c r="C8" s="16" t="s">
        <v>128</v>
      </c>
      <c r="D8" s="16" t="s">
        <v>142</v>
      </c>
      <c r="E8" s="16"/>
      <c r="F8" s="16" t="s">
        <v>130</v>
      </c>
      <c r="G8" s="18">
        <v>195000</v>
      </c>
      <c r="H8" s="16" t="s">
        <v>131</v>
      </c>
      <c r="I8" s="16" t="s">
        <v>143</v>
      </c>
      <c r="J8" s="16" t="s">
        <v>144</v>
      </c>
      <c r="K8" s="16" t="s">
        <v>76</v>
      </c>
      <c r="L8" s="17">
        <v>44610</v>
      </c>
      <c r="M8" s="16"/>
      <c r="N8" s="17"/>
      <c r="O8" s="16" t="s">
        <v>145</v>
      </c>
      <c r="P8" s="20" t="s">
        <v>78</v>
      </c>
      <c r="Q8" s="21" t="s">
        <v>146</v>
      </c>
      <c r="R8" s="22"/>
    </row>
    <row r="9" spans="1:18" ht="60" hidden="1" x14ac:dyDescent="0.25">
      <c r="A9" s="11"/>
      <c r="B9" s="16" t="s">
        <v>127</v>
      </c>
      <c r="C9" s="16" t="s">
        <v>147</v>
      </c>
      <c r="D9" s="16" t="s">
        <v>148</v>
      </c>
      <c r="E9" s="16" t="s">
        <v>149</v>
      </c>
      <c r="F9" s="16">
        <v>100</v>
      </c>
      <c r="G9" s="34">
        <v>4916178.5999999996</v>
      </c>
      <c r="H9" s="16" t="s">
        <v>150</v>
      </c>
      <c r="I9" s="16" t="s">
        <v>59</v>
      </c>
      <c r="J9" s="16" t="s">
        <v>75</v>
      </c>
      <c r="K9" s="16" t="s">
        <v>61</v>
      </c>
      <c r="L9" s="17"/>
      <c r="M9" s="16" t="s">
        <v>151</v>
      </c>
      <c r="N9" s="17">
        <v>44824</v>
      </c>
      <c r="O9" s="16" t="s">
        <v>152</v>
      </c>
      <c r="P9" s="20" t="s">
        <v>78</v>
      </c>
      <c r="Q9" s="21" t="s">
        <v>153</v>
      </c>
      <c r="R9" s="22" t="s">
        <v>154</v>
      </c>
    </row>
    <row r="10" spans="1:18" ht="45" hidden="1" x14ac:dyDescent="0.25">
      <c r="A10" s="11"/>
      <c r="B10" s="16" t="s">
        <v>127</v>
      </c>
      <c r="C10" s="16" t="s">
        <v>147</v>
      </c>
      <c r="D10" s="16" t="s">
        <v>155</v>
      </c>
      <c r="E10" s="16" t="s">
        <v>149</v>
      </c>
      <c r="F10" s="16">
        <v>59</v>
      </c>
      <c r="G10" s="18">
        <v>2465187.96</v>
      </c>
      <c r="H10" s="16" t="s">
        <v>156</v>
      </c>
      <c r="I10" s="16" t="s">
        <v>59</v>
      </c>
      <c r="J10" s="16" t="s">
        <v>75</v>
      </c>
      <c r="K10" s="16" t="s">
        <v>61</v>
      </c>
      <c r="L10" s="17"/>
      <c r="M10" s="16" t="s">
        <v>157</v>
      </c>
      <c r="N10" s="17">
        <v>44797</v>
      </c>
      <c r="O10" s="16" t="s">
        <v>158</v>
      </c>
      <c r="P10" s="20" t="s">
        <v>78</v>
      </c>
      <c r="Q10" s="21" t="s">
        <v>159</v>
      </c>
      <c r="R10" s="22" t="s">
        <v>160</v>
      </c>
    </row>
    <row r="11" spans="1:18" ht="45" hidden="1" x14ac:dyDescent="0.25">
      <c r="A11" s="11"/>
      <c r="B11" s="16" t="s">
        <v>127</v>
      </c>
      <c r="C11" s="16" t="s">
        <v>147</v>
      </c>
      <c r="D11" s="16" t="s">
        <v>161</v>
      </c>
      <c r="E11" s="16" t="s">
        <v>149</v>
      </c>
      <c r="F11" s="16">
        <v>55</v>
      </c>
      <c r="G11" s="18">
        <v>2290641.48</v>
      </c>
      <c r="H11" s="16" t="s">
        <v>162</v>
      </c>
      <c r="I11" s="16" t="s">
        <v>59</v>
      </c>
      <c r="J11" s="16" t="s">
        <v>75</v>
      </c>
      <c r="K11" s="16" t="s">
        <v>61</v>
      </c>
      <c r="L11" s="17"/>
      <c r="M11" s="16" t="s">
        <v>163</v>
      </c>
      <c r="N11" s="17">
        <v>44797</v>
      </c>
      <c r="O11" s="16" t="s">
        <v>164</v>
      </c>
      <c r="P11" s="20" t="s">
        <v>78</v>
      </c>
      <c r="Q11" s="21" t="s">
        <v>165</v>
      </c>
      <c r="R11" s="22" t="s">
        <v>160</v>
      </c>
    </row>
    <row r="12" spans="1:18" ht="210" hidden="1" x14ac:dyDescent="0.25">
      <c r="A12" s="11"/>
      <c r="B12" s="16" t="s">
        <v>127</v>
      </c>
      <c r="C12" s="16" t="s">
        <v>166</v>
      </c>
      <c r="D12" s="16" t="s">
        <v>167</v>
      </c>
      <c r="E12" s="16" t="s">
        <v>168</v>
      </c>
      <c r="F12" s="16" t="s">
        <v>168</v>
      </c>
      <c r="G12" s="18" t="s">
        <v>168</v>
      </c>
      <c r="H12" s="16" t="s">
        <v>169</v>
      </c>
      <c r="I12" s="16" t="s">
        <v>59</v>
      </c>
      <c r="J12" s="16" t="s">
        <v>170</v>
      </c>
      <c r="K12" s="16" t="s">
        <v>76</v>
      </c>
      <c r="L12" s="17">
        <v>44743</v>
      </c>
      <c r="M12" s="16"/>
      <c r="N12" s="17"/>
      <c r="O12" s="16" t="s">
        <v>171</v>
      </c>
      <c r="P12" s="20" t="s">
        <v>87</v>
      </c>
      <c r="Q12" s="21" t="s">
        <v>65</v>
      </c>
      <c r="R12" s="22" t="s">
        <v>172</v>
      </c>
    </row>
    <row r="13" spans="1:18" ht="75" hidden="1" x14ac:dyDescent="0.25">
      <c r="A13" s="11"/>
      <c r="B13" s="16" t="s">
        <v>127</v>
      </c>
      <c r="C13" s="16" t="s">
        <v>166</v>
      </c>
      <c r="D13" s="16" t="s">
        <v>173</v>
      </c>
      <c r="E13" s="16" t="s">
        <v>65</v>
      </c>
      <c r="F13" s="16" t="s">
        <v>174</v>
      </c>
      <c r="G13" s="18">
        <v>11656.8</v>
      </c>
      <c r="H13" s="16" t="s">
        <v>139</v>
      </c>
      <c r="I13" s="16" t="s">
        <v>59</v>
      </c>
      <c r="J13" s="16" t="s">
        <v>75</v>
      </c>
      <c r="K13" s="16" t="s">
        <v>61</v>
      </c>
      <c r="L13" s="17"/>
      <c r="M13" s="16" t="s">
        <v>175</v>
      </c>
      <c r="N13" s="17">
        <v>44652</v>
      </c>
      <c r="O13" s="16" t="s">
        <v>176</v>
      </c>
      <c r="P13" s="20" t="s">
        <v>78</v>
      </c>
      <c r="Q13" s="21" t="s">
        <v>177</v>
      </c>
      <c r="R13" s="22" t="s">
        <v>178</v>
      </c>
    </row>
    <row r="14" spans="1:18" ht="90" hidden="1" x14ac:dyDescent="0.25">
      <c r="A14" s="11"/>
      <c r="B14" s="16" t="s">
        <v>127</v>
      </c>
      <c r="C14" s="16" t="s">
        <v>166</v>
      </c>
      <c r="D14" s="16" t="s">
        <v>179</v>
      </c>
      <c r="E14" s="16" t="s">
        <v>65</v>
      </c>
      <c r="F14" s="16" t="s">
        <v>180</v>
      </c>
      <c r="G14" s="18">
        <v>103052.04000000001</v>
      </c>
      <c r="H14" s="16" t="s">
        <v>139</v>
      </c>
      <c r="I14" s="16" t="s">
        <v>59</v>
      </c>
      <c r="J14" s="16" t="s">
        <v>75</v>
      </c>
      <c r="K14" s="16" t="s">
        <v>61</v>
      </c>
      <c r="L14" s="17"/>
      <c r="M14" s="16" t="s">
        <v>181</v>
      </c>
      <c r="N14" s="17">
        <v>44660</v>
      </c>
      <c r="O14" s="16" t="s">
        <v>182</v>
      </c>
      <c r="P14" s="20" t="s">
        <v>78</v>
      </c>
      <c r="Q14" s="21" t="s">
        <v>183</v>
      </c>
      <c r="R14" s="22" t="s">
        <v>184</v>
      </c>
    </row>
    <row r="15" spans="1:18" ht="75" hidden="1" x14ac:dyDescent="0.25">
      <c r="A15" s="11"/>
      <c r="B15" s="16" t="s">
        <v>127</v>
      </c>
      <c r="C15" s="16" t="s">
        <v>166</v>
      </c>
      <c r="D15" s="16" t="s">
        <v>185</v>
      </c>
      <c r="E15" s="16" t="s">
        <v>65</v>
      </c>
      <c r="F15" s="16" t="s">
        <v>174</v>
      </c>
      <c r="G15" s="18">
        <v>6211.2</v>
      </c>
      <c r="H15" s="16" t="s">
        <v>139</v>
      </c>
      <c r="I15" s="16" t="s">
        <v>59</v>
      </c>
      <c r="J15" s="16" t="s">
        <v>75</v>
      </c>
      <c r="K15" s="16" t="s">
        <v>76</v>
      </c>
      <c r="L15" s="17">
        <v>44746</v>
      </c>
      <c r="M15" s="16"/>
      <c r="N15" s="17"/>
      <c r="O15" s="16" t="s">
        <v>186</v>
      </c>
      <c r="P15" s="20" t="s">
        <v>78</v>
      </c>
      <c r="Q15" s="21" t="s">
        <v>187</v>
      </c>
      <c r="R15" s="22"/>
    </row>
    <row r="16" spans="1:18" ht="75" hidden="1" x14ac:dyDescent="0.25">
      <c r="A16" s="11"/>
      <c r="B16" s="16" t="s">
        <v>127</v>
      </c>
      <c r="C16" s="16" t="s">
        <v>166</v>
      </c>
      <c r="D16" s="16" t="s">
        <v>188</v>
      </c>
      <c r="E16" s="16" t="s">
        <v>65</v>
      </c>
      <c r="F16" s="16" t="s">
        <v>189</v>
      </c>
      <c r="G16" s="18">
        <v>175019.51999999999</v>
      </c>
      <c r="H16" s="16" t="s">
        <v>139</v>
      </c>
      <c r="I16" s="16" t="s">
        <v>59</v>
      </c>
      <c r="J16" s="16" t="s">
        <v>75</v>
      </c>
      <c r="K16" s="16" t="s">
        <v>76</v>
      </c>
      <c r="L16" s="17">
        <v>44810</v>
      </c>
      <c r="M16" s="16"/>
      <c r="N16" s="17"/>
      <c r="O16" s="16" t="s">
        <v>186</v>
      </c>
      <c r="P16" s="20" t="s">
        <v>78</v>
      </c>
      <c r="Q16" s="21" t="s">
        <v>187</v>
      </c>
      <c r="R16" s="22"/>
    </row>
    <row r="17" spans="1:18" ht="75" hidden="1" x14ac:dyDescent="0.25">
      <c r="A17" s="11"/>
      <c r="B17" s="30" t="s">
        <v>127</v>
      </c>
      <c r="C17" s="30" t="s">
        <v>166</v>
      </c>
      <c r="D17" s="30" t="s">
        <v>188</v>
      </c>
      <c r="E17" s="30"/>
      <c r="F17" s="30" t="s">
        <v>190</v>
      </c>
      <c r="G17" s="34">
        <v>108752.88</v>
      </c>
      <c r="H17" s="30" t="s">
        <v>139</v>
      </c>
      <c r="I17" s="30" t="s">
        <v>59</v>
      </c>
      <c r="J17" s="30" t="s">
        <v>75</v>
      </c>
      <c r="K17" s="30" t="s">
        <v>61</v>
      </c>
      <c r="L17" s="32"/>
      <c r="M17" s="31" t="s">
        <v>191</v>
      </c>
      <c r="N17" s="32">
        <v>45001</v>
      </c>
      <c r="O17" s="31" t="s">
        <v>192</v>
      </c>
      <c r="P17" s="20" t="s">
        <v>64</v>
      </c>
      <c r="Q17" s="21"/>
      <c r="R17" s="22" t="s">
        <v>193</v>
      </c>
    </row>
    <row r="18" spans="1:18" ht="60" hidden="1" x14ac:dyDescent="0.25">
      <c r="A18" s="11"/>
      <c r="B18" s="30" t="s">
        <v>127</v>
      </c>
      <c r="C18" s="30" t="s">
        <v>166</v>
      </c>
      <c r="D18" s="30" t="s">
        <v>194</v>
      </c>
      <c r="E18" s="30"/>
      <c r="F18" s="30" t="s">
        <v>195</v>
      </c>
      <c r="G18" s="34">
        <v>62496</v>
      </c>
      <c r="H18" s="30" t="s">
        <v>139</v>
      </c>
      <c r="I18" s="30" t="s">
        <v>59</v>
      </c>
      <c r="J18" s="30" t="s">
        <v>75</v>
      </c>
      <c r="K18" s="30" t="s">
        <v>61</v>
      </c>
      <c r="L18" s="32"/>
      <c r="M18" s="31" t="s">
        <v>196</v>
      </c>
      <c r="N18" s="32">
        <v>45071</v>
      </c>
      <c r="O18" s="31" t="s">
        <v>197</v>
      </c>
      <c r="P18" s="20" t="s">
        <v>64</v>
      </c>
      <c r="Q18" s="21"/>
      <c r="R18" s="22" t="s">
        <v>193</v>
      </c>
    </row>
    <row r="19" spans="1:18" ht="75" hidden="1" x14ac:dyDescent="0.25">
      <c r="A19" s="11"/>
      <c r="B19" s="30" t="s">
        <v>127</v>
      </c>
      <c r="C19" s="30" t="s">
        <v>166</v>
      </c>
      <c r="D19" s="30" t="s">
        <v>185</v>
      </c>
      <c r="E19" s="30"/>
      <c r="F19" s="30" t="s">
        <v>198</v>
      </c>
      <c r="G19" s="34">
        <v>13788</v>
      </c>
      <c r="H19" s="30" t="s">
        <v>139</v>
      </c>
      <c r="I19" s="30" t="s">
        <v>59</v>
      </c>
      <c r="J19" s="30" t="s">
        <v>75</v>
      </c>
      <c r="K19" s="30" t="s">
        <v>61</v>
      </c>
      <c r="L19" s="32"/>
      <c r="M19" s="31" t="s">
        <v>199</v>
      </c>
      <c r="N19" s="32">
        <v>45123</v>
      </c>
      <c r="O19" s="31" t="s">
        <v>200</v>
      </c>
      <c r="P19" s="20" t="s">
        <v>64</v>
      </c>
      <c r="Q19" s="21"/>
      <c r="R19" s="22" t="s">
        <v>193</v>
      </c>
    </row>
    <row r="20" spans="1:18" ht="75" hidden="1" x14ac:dyDescent="0.25">
      <c r="A20" s="11"/>
      <c r="B20" s="30" t="s">
        <v>127</v>
      </c>
      <c r="C20" s="30" t="s">
        <v>166</v>
      </c>
      <c r="D20" s="30" t="s">
        <v>185</v>
      </c>
      <c r="E20" s="30"/>
      <c r="F20" s="30" t="s">
        <v>198</v>
      </c>
      <c r="G20" s="34">
        <v>11016.36</v>
      </c>
      <c r="H20" s="30" t="s">
        <v>139</v>
      </c>
      <c r="I20" s="30" t="s">
        <v>59</v>
      </c>
      <c r="J20" s="30" t="s">
        <v>75</v>
      </c>
      <c r="K20" s="30" t="s">
        <v>61</v>
      </c>
      <c r="L20" s="32"/>
      <c r="M20" s="31" t="s">
        <v>201</v>
      </c>
      <c r="N20" s="32">
        <v>45063</v>
      </c>
      <c r="O20" s="31" t="s">
        <v>202</v>
      </c>
      <c r="P20" s="20" t="s">
        <v>64</v>
      </c>
      <c r="Q20" s="21"/>
      <c r="R20" s="22" t="s">
        <v>193</v>
      </c>
    </row>
    <row r="21" spans="1:18" ht="30" hidden="1" x14ac:dyDescent="0.25">
      <c r="A21" s="11"/>
      <c r="B21" s="16" t="s">
        <v>127</v>
      </c>
      <c r="C21" s="16" t="s">
        <v>166</v>
      </c>
      <c r="D21" s="16" t="s">
        <v>203</v>
      </c>
      <c r="E21" s="16" t="s">
        <v>65</v>
      </c>
      <c r="F21" s="16" t="s">
        <v>204</v>
      </c>
      <c r="G21" s="35">
        <v>910388.15999999992</v>
      </c>
      <c r="H21" s="16" t="s">
        <v>139</v>
      </c>
      <c r="I21" s="16" t="s">
        <v>59</v>
      </c>
      <c r="J21" s="16" t="s">
        <v>75</v>
      </c>
      <c r="K21" s="16" t="s">
        <v>76</v>
      </c>
      <c r="L21" s="17">
        <v>44919</v>
      </c>
      <c r="M21" s="16"/>
      <c r="N21" s="17"/>
      <c r="O21" s="16" t="s">
        <v>205</v>
      </c>
      <c r="P21" s="20" t="s">
        <v>115</v>
      </c>
      <c r="Q21" s="21" t="s">
        <v>206</v>
      </c>
      <c r="R21" s="22" t="s">
        <v>207</v>
      </c>
    </row>
    <row r="22" spans="1:18" ht="90" hidden="1" x14ac:dyDescent="0.25">
      <c r="A22" s="11"/>
      <c r="B22" s="16" t="s">
        <v>127</v>
      </c>
      <c r="C22" s="16" t="s">
        <v>208</v>
      </c>
      <c r="D22" s="16" t="s">
        <v>209</v>
      </c>
      <c r="E22" s="16">
        <v>19267</v>
      </c>
      <c r="F22" s="16">
        <v>204</v>
      </c>
      <c r="G22" s="18">
        <v>2247.96</v>
      </c>
      <c r="H22" s="16" t="s">
        <v>210</v>
      </c>
      <c r="I22" s="16" t="s">
        <v>59</v>
      </c>
      <c r="J22" s="16" t="s">
        <v>60</v>
      </c>
      <c r="K22" s="16" t="s">
        <v>76</v>
      </c>
      <c r="L22" s="17">
        <v>44877</v>
      </c>
      <c r="M22" s="16"/>
      <c r="N22" s="17"/>
      <c r="O22" s="16" t="s">
        <v>211</v>
      </c>
      <c r="P22" s="20" t="s">
        <v>300</v>
      </c>
      <c r="Q22" s="21" t="s">
        <v>1243</v>
      </c>
      <c r="R22" s="22"/>
    </row>
    <row r="23" spans="1:18" ht="60" hidden="1" x14ac:dyDescent="0.25">
      <c r="A23" s="11"/>
      <c r="B23" s="30" t="s">
        <v>127</v>
      </c>
      <c r="C23" s="30" t="s">
        <v>208</v>
      </c>
      <c r="D23" s="30" t="s">
        <v>212</v>
      </c>
      <c r="E23" s="30"/>
      <c r="F23" s="30"/>
      <c r="G23" s="29">
        <v>1519158.84</v>
      </c>
      <c r="H23" s="30" t="s">
        <v>139</v>
      </c>
      <c r="I23" s="30"/>
      <c r="J23" s="16" t="s">
        <v>140</v>
      </c>
      <c r="K23" s="30" t="s">
        <v>61</v>
      </c>
      <c r="L23" s="32"/>
      <c r="M23" s="31" t="s">
        <v>213</v>
      </c>
      <c r="N23" s="32">
        <v>45069</v>
      </c>
      <c r="O23" s="31" t="s">
        <v>214</v>
      </c>
      <c r="P23" s="20" t="s">
        <v>64</v>
      </c>
      <c r="Q23" s="21"/>
      <c r="R23" s="22" t="s">
        <v>193</v>
      </c>
    </row>
    <row r="24" spans="1:18" ht="60" hidden="1" x14ac:dyDescent="0.25">
      <c r="A24" s="11"/>
      <c r="B24" s="30" t="s">
        <v>127</v>
      </c>
      <c r="C24" s="30" t="s">
        <v>208</v>
      </c>
      <c r="D24" s="30" t="s">
        <v>215</v>
      </c>
      <c r="E24" s="30"/>
      <c r="F24" s="30"/>
      <c r="G24" s="29">
        <v>541952.76</v>
      </c>
      <c r="H24" s="30" t="s">
        <v>139</v>
      </c>
      <c r="I24" s="30"/>
      <c r="J24" s="16" t="s">
        <v>140</v>
      </c>
      <c r="K24" s="30" t="s">
        <v>61</v>
      </c>
      <c r="L24" s="32"/>
      <c r="M24" s="31" t="s">
        <v>216</v>
      </c>
      <c r="N24" s="32">
        <v>45066</v>
      </c>
      <c r="O24" s="31" t="s">
        <v>217</v>
      </c>
      <c r="P24" s="20" t="s">
        <v>64</v>
      </c>
      <c r="Q24" s="21"/>
      <c r="R24" s="22" t="s">
        <v>193</v>
      </c>
    </row>
    <row r="25" spans="1:18" ht="75" hidden="1" x14ac:dyDescent="0.25">
      <c r="A25" s="11"/>
      <c r="B25" s="30" t="s">
        <v>127</v>
      </c>
      <c r="C25" s="30" t="s">
        <v>208</v>
      </c>
      <c r="D25" s="30" t="s">
        <v>218</v>
      </c>
      <c r="E25" s="30"/>
      <c r="F25" s="30"/>
      <c r="G25" s="29">
        <v>667897.5</v>
      </c>
      <c r="H25" s="30" t="s">
        <v>219</v>
      </c>
      <c r="I25" s="30"/>
      <c r="J25" s="16" t="s">
        <v>140</v>
      </c>
      <c r="K25" s="30" t="s">
        <v>76</v>
      </c>
      <c r="L25" s="32">
        <v>44948</v>
      </c>
      <c r="M25" s="31"/>
      <c r="N25" s="32"/>
      <c r="O25" s="31" t="s">
        <v>220</v>
      </c>
      <c r="P25" s="20" t="s">
        <v>115</v>
      </c>
      <c r="Q25" s="21" t="s">
        <v>221</v>
      </c>
      <c r="R25" s="22" t="s">
        <v>222</v>
      </c>
    </row>
    <row r="26" spans="1:18" ht="60" hidden="1" x14ac:dyDescent="0.25">
      <c r="A26" s="11"/>
      <c r="B26" s="30" t="s">
        <v>127</v>
      </c>
      <c r="C26" s="30" t="s">
        <v>223</v>
      </c>
      <c r="D26" s="30" t="s">
        <v>224</v>
      </c>
      <c r="E26" s="30"/>
      <c r="F26" s="30"/>
      <c r="G26" s="29">
        <v>3600000</v>
      </c>
      <c r="H26" s="30" t="s">
        <v>139</v>
      </c>
      <c r="I26" s="30"/>
      <c r="J26" s="16" t="s">
        <v>140</v>
      </c>
      <c r="K26" s="30" t="s">
        <v>61</v>
      </c>
      <c r="L26" s="32"/>
      <c r="M26" s="31" t="s">
        <v>225</v>
      </c>
      <c r="N26" s="32">
        <v>45808</v>
      </c>
      <c r="O26" s="31" t="s">
        <v>226</v>
      </c>
      <c r="P26" s="20" t="s">
        <v>64</v>
      </c>
      <c r="Q26" s="21"/>
      <c r="R26" s="22" t="s">
        <v>227</v>
      </c>
    </row>
    <row r="27" spans="1:18" ht="90" hidden="1" x14ac:dyDescent="0.25">
      <c r="A27" s="11"/>
      <c r="B27" s="30" t="s">
        <v>127</v>
      </c>
      <c r="C27" s="30" t="s">
        <v>127</v>
      </c>
      <c r="D27" s="30" t="s">
        <v>228</v>
      </c>
      <c r="E27" s="30"/>
      <c r="F27" s="30"/>
      <c r="G27" s="29">
        <v>139443.32</v>
      </c>
      <c r="H27" s="30" t="s">
        <v>229</v>
      </c>
      <c r="I27" s="30"/>
      <c r="J27" s="16" t="s">
        <v>140</v>
      </c>
      <c r="K27" s="30" t="s">
        <v>61</v>
      </c>
      <c r="L27" s="32"/>
      <c r="M27" s="31" t="s">
        <v>230</v>
      </c>
      <c r="N27" s="32">
        <v>44802</v>
      </c>
      <c r="O27" s="31" t="s">
        <v>231</v>
      </c>
      <c r="P27" s="20" t="s">
        <v>78</v>
      </c>
      <c r="Q27" s="21" t="s">
        <v>232</v>
      </c>
      <c r="R27" s="22" t="s">
        <v>233</v>
      </c>
    </row>
    <row r="28" spans="1:18" ht="45" x14ac:dyDescent="0.25">
      <c r="A28" s="11"/>
      <c r="B28" s="16" t="s">
        <v>234</v>
      </c>
      <c r="C28" s="16" t="s">
        <v>235</v>
      </c>
      <c r="D28" s="80" t="s">
        <v>236</v>
      </c>
      <c r="E28" s="16"/>
      <c r="F28" s="16">
        <v>455</v>
      </c>
      <c r="G28" s="29">
        <v>540490</v>
      </c>
      <c r="H28" s="16" t="s">
        <v>237</v>
      </c>
      <c r="I28" s="16" t="s">
        <v>112</v>
      </c>
      <c r="J28" s="16" t="s">
        <v>140</v>
      </c>
      <c r="K28" s="16" t="s">
        <v>76</v>
      </c>
      <c r="L28" s="17">
        <v>44771</v>
      </c>
      <c r="M28" s="16"/>
      <c r="N28" s="17"/>
      <c r="O28" s="16" t="s">
        <v>238</v>
      </c>
      <c r="P28" s="20" t="s">
        <v>87</v>
      </c>
      <c r="Q28" s="21"/>
      <c r="R28" s="22" t="s">
        <v>239</v>
      </c>
    </row>
    <row r="29" spans="1:18" ht="45" x14ac:dyDescent="0.25">
      <c r="A29" s="11"/>
      <c r="B29" s="16" t="s">
        <v>234</v>
      </c>
      <c r="C29" s="16" t="s">
        <v>235</v>
      </c>
      <c r="D29" s="80" t="s">
        <v>240</v>
      </c>
      <c r="E29" s="16"/>
      <c r="F29" s="16">
        <v>10</v>
      </c>
      <c r="G29" s="29">
        <v>12500</v>
      </c>
      <c r="H29" s="16" t="s">
        <v>237</v>
      </c>
      <c r="I29" s="16" t="s">
        <v>112</v>
      </c>
      <c r="J29" s="16" t="s">
        <v>140</v>
      </c>
      <c r="K29" s="16" t="s">
        <v>76</v>
      </c>
      <c r="L29" s="17">
        <v>44771</v>
      </c>
      <c r="M29" s="16"/>
      <c r="N29" s="17"/>
      <c r="O29" s="16" t="s">
        <v>238</v>
      </c>
      <c r="P29" s="20" t="s">
        <v>87</v>
      </c>
      <c r="Q29" s="21"/>
      <c r="R29" s="22" t="s">
        <v>239</v>
      </c>
    </row>
    <row r="30" spans="1:18" ht="45" x14ac:dyDescent="0.25">
      <c r="A30" s="11"/>
      <c r="B30" s="16" t="s">
        <v>234</v>
      </c>
      <c r="C30" s="16" t="s">
        <v>235</v>
      </c>
      <c r="D30" s="80" t="s">
        <v>241</v>
      </c>
      <c r="E30" s="16"/>
      <c r="F30" s="16">
        <v>40</v>
      </c>
      <c r="G30" s="29">
        <v>56000</v>
      </c>
      <c r="H30" s="16" t="s">
        <v>237</v>
      </c>
      <c r="I30" s="16" t="s">
        <v>143</v>
      </c>
      <c r="J30" s="16" t="s">
        <v>140</v>
      </c>
      <c r="K30" s="16" t="s">
        <v>76</v>
      </c>
      <c r="L30" s="17">
        <v>44771</v>
      </c>
      <c r="M30" s="16"/>
      <c r="N30" s="17"/>
      <c r="O30" s="16" t="s">
        <v>238</v>
      </c>
      <c r="P30" s="20" t="s">
        <v>87</v>
      </c>
      <c r="Q30" s="21"/>
      <c r="R30" s="22" t="s">
        <v>239</v>
      </c>
    </row>
    <row r="31" spans="1:18" ht="45" x14ac:dyDescent="0.25">
      <c r="A31" s="11"/>
      <c r="B31" s="16" t="s">
        <v>234</v>
      </c>
      <c r="C31" s="16" t="s">
        <v>235</v>
      </c>
      <c r="D31" s="80" t="s">
        <v>242</v>
      </c>
      <c r="E31" s="16"/>
      <c r="F31" s="16">
        <v>12</v>
      </c>
      <c r="G31" s="29">
        <v>30000</v>
      </c>
      <c r="H31" s="16" t="s">
        <v>237</v>
      </c>
      <c r="I31" s="16" t="s">
        <v>59</v>
      </c>
      <c r="J31" s="16" t="s">
        <v>75</v>
      </c>
      <c r="K31" s="16" t="s">
        <v>76</v>
      </c>
      <c r="L31" s="17">
        <v>44771</v>
      </c>
      <c r="M31" s="16"/>
      <c r="N31" s="17"/>
      <c r="O31" s="16" t="s">
        <v>238</v>
      </c>
      <c r="P31" s="20" t="s">
        <v>87</v>
      </c>
      <c r="Q31" s="21"/>
      <c r="R31" s="22" t="s">
        <v>239</v>
      </c>
    </row>
    <row r="32" spans="1:18" ht="45" x14ac:dyDescent="0.25">
      <c r="A32" s="11"/>
      <c r="B32" s="16" t="s">
        <v>234</v>
      </c>
      <c r="C32" s="16" t="s">
        <v>235</v>
      </c>
      <c r="D32" s="80" t="s">
        <v>243</v>
      </c>
      <c r="E32" s="16"/>
      <c r="F32" s="16">
        <v>10</v>
      </c>
      <c r="G32" s="29">
        <v>6000</v>
      </c>
      <c r="H32" s="16" t="s">
        <v>237</v>
      </c>
      <c r="I32" s="16" t="s">
        <v>112</v>
      </c>
      <c r="J32" s="16" t="s">
        <v>75</v>
      </c>
      <c r="K32" s="16" t="s">
        <v>76</v>
      </c>
      <c r="L32" s="17">
        <v>44771</v>
      </c>
      <c r="M32" s="16"/>
      <c r="N32" s="17"/>
      <c r="O32" s="16" t="s">
        <v>238</v>
      </c>
      <c r="P32" s="20" t="s">
        <v>87</v>
      </c>
      <c r="Q32" s="21"/>
      <c r="R32" s="22" t="s">
        <v>239</v>
      </c>
    </row>
    <row r="33" spans="1:18" ht="45" x14ac:dyDescent="0.25">
      <c r="A33" s="11"/>
      <c r="B33" s="16" t="s">
        <v>234</v>
      </c>
      <c r="C33" s="16" t="s">
        <v>235</v>
      </c>
      <c r="D33" s="80" t="s">
        <v>244</v>
      </c>
      <c r="E33" s="16"/>
      <c r="F33" s="16">
        <v>10</v>
      </c>
      <c r="G33" s="29">
        <v>12000</v>
      </c>
      <c r="H33" s="16" t="s">
        <v>237</v>
      </c>
      <c r="I33" s="16" t="s">
        <v>112</v>
      </c>
      <c r="J33" s="16" t="s">
        <v>75</v>
      </c>
      <c r="K33" s="16" t="s">
        <v>76</v>
      </c>
      <c r="L33" s="17">
        <v>44771</v>
      </c>
      <c r="M33" s="16"/>
      <c r="N33" s="17"/>
      <c r="O33" s="16" t="s">
        <v>238</v>
      </c>
      <c r="P33" s="20" t="s">
        <v>87</v>
      </c>
      <c r="Q33" s="21"/>
      <c r="R33" s="22" t="s">
        <v>239</v>
      </c>
    </row>
    <row r="34" spans="1:18" ht="30" x14ac:dyDescent="0.25">
      <c r="A34" s="11"/>
      <c r="B34" s="30" t="s">
        <v>234</v>
      </c>
      <c r="C34" s="30" t="s">
        <v>235</v>
      </c>
      <c r="D34" s="80" t="s">
        <v>245</v>
      </c>
      <c r="E34" s="30">
        <v>464602</v>
      </c>
      <c r="F34" s="30">
        <v>15</v>
      </c>
      <c r="G34" s="29">
        <v>106875</v>
      </c>
      <c r="H34" s="30" t="s">
        <v>246</v>
      </c>
      <c r="I34" s="30" t="s">
        <v>112</v>
      </c>
      <c r="J34" s="16" t="s">
        <v>140</v>
      </c>
      <c r="K34" s="16" t="s">
        <v>76</v>
      </c>
      <c r="L34" s="32">
        <v>44917</v>
      </c>
      <c r="M34" s="31" t="s">
        <v>65</v>
      </c>
      <c r="N34" s="31" t="s">
        <v>65</v>
      </c>
      <c r="O34" s="31"/>
      <c r="P34" s="20" t="s">
        <v>87</v>
      </c>
      <c r="Q34" s="21"/>
      <c r="R34" s="22" t="s">
        <v>247</v>
      </c>
    </row>
    <row r="35" spans="1:18" ht="45" x14ac:dyDescent="0.25">
      <c r="A35" s="11"/>
      <c r="B35" s="16" t="s">
        <v>234</v>
      </c>
      <c r="C35" s="16" t="s">
        <v>235</v>
      </c>
      <c r="D35" s="80" t="s">
        <v>248</v>
      </c>
      <c r="E35" s="16"/>
      <c r="F35" s="16">
        <v>2</v>
      </c>
      <c r="G35" s="29">
        <f>F35*1500</f>
        <v>3000</v>
      </c>
      <c r="H35" s="16" t="s">
        <v>249</v>
      </c>
      <c r="I35" s="16" t="s">
        <v>59</v>
      </c>
      <c r="J35" s="16" t="s">
        <v>113</v>
      </c>
      <c r="K35" s="16" t="s">
        <v>76</v>
      </c>
      <c r="L35" s="17">
        <v>44771</v>
      </c>
      <c r="M35" s="16"/>
      <c r="N35" s="17"/>
      <c r="O35" s="16" t="s">
        <v>250</v>
      </c>
      <c r="P35" s="20" t="s">
        <v>115</v>
      </c>
      <c r="Q35" s="21" t="s">
        <v>251</v>
      </c>
      <c r="R35" s="22" t="s">
        <v>252</v>
      </c>
    </row>
    <row r="36" spans="1:18" ht="45" x14ac:dyDescent="0.25">
      <c r="A36" s="11"/>
      <c r="B36" s="16" t="s">
        <v>234</v>
      </c>
      <c r="C36" s="16" t="s">
        <v>235</v>
      </c>
      <c r="D36" s="80" t="s">
        <v>253</v>
      </c>
      <c r="E36" s="16"/>
      <c r="F36" s="16">
        <v>10</v>
      </c>
      <c r="G36" s="29">
        <f>F36*1101.61</f>
        <v>11016.099999999999</v>
      </c>
      <c r="H36" s="16" t="s">
        <v>237</v>
      </c>
      <c r="I36" s="16" t="s">
        <v>112</v>
      </c>
      <c r="J36" s="16" t="s">
        <v>75</v>
      </c>
      <c r="K36" s="16" t="s">
        <v>76</v>
      </c>
      <c r="L36" s="17">
        <v>44771</v>
      </c>
      <c r="M36" s="16"/>
      <c r="N36" s="17"/>
      <c r="O36" s="16" t="s">
        <v>250</v>
      </c>
      <c r="P36" s="20" t="s">
        <v>115</v>
      </c>
      <c r="Q36" s="21" t="s">
        <v>251</v>
      </c>
      <c r="R36" s="22" t="s">
        <v>252</v>
      </c>
    </row>
    <row r="37" spans="1:18" ht="45" x14ac:dyDescent="0.25">
      <c r="A37" s="11"/>
      <c r="B37" s="16" t="s">
        <v>234</v>
      </c>
      <c r="C37" s="16" t="s">
        <v>235</v>
      </c>
      <c r="D37" s="80" t="s">
        <v>254</v>
      </c>
      <c r="E37" s="16"/>
      <c r="F37" s="16">
        <v>14</v>
      </c>
      <c r="G37" s="29">
        <v>29108.9</v>
      </c>
      <c r="H37" s="16" t="s">
        <v>255</v>
      </c>
      <c r="I37" s="16" t="s">
        <v>112</v>
      </c>
      <c r="J37" s="16" t="s">
        <v>140</v>
      </c>
      <c r="K37" s="16" t="s">
        <v>76</v>
      </c>
      <c r="L37" s="17">
        <v>44771</v>
      </c>
      <c r="M37" s="16"/>
      <c r="N37" s="17"/>
      <c r="O37" s="16" t="s">
        <v>250</v>
      </c>
      <c r="P37" s="20" t="s">
        <v>115</v>
      </c>
      <c r="Q37" s="21" t="s">
        <v>251</v>
      </c>
      <c r="R37" s="22" t="s">
        <v>252</v>
      </c>
    </row>
    <row r="38" spans="1:18" ht="45" x14ac:dyDescent="0.25">
      <c r="A38" s="11"/>
      <c r="B38" s="16" t="s">
        <v>234</v>
      </c>
      <c r="C38" s="16" t="s">
        <v>235</v>
      </c>
      <c r="D38" s="80" t="s">
        <v>256</v>
      </c>
      <c r="E38" s="16"/>
      <c r="F38" s="16">
        <v>7</v>
      </c>
      <c r="G38" s="29">
        <v>24000</v>
      </c>
      <c r="H38" s="16" t="s">
        <v>255</v>
      </c>
      <c r="I38" s="16" t="s">
        <v>112</v>
      </c>
      <c r="J38" s="16" t="s">
        <v>140</v>
      </c>
      <c r="K38" s="16" t="s">
        <v>76</v>
      </c>
      <c r="L38" s="17">
        <v>44771</v>
      </c>
      <c r="M38" s="16"/>
      <c r="N38" s="17"/>
      <c r="O38" s="16" t="s">
        <v>250</v>
      </c>
      <c r="P38" s="20" t="s">
        <v>115</v>
      </c>
      <c r="Q38" s="21" t="s">
        <v>251</v>
      </c>
      <c r="R38" s="22" t="s">
        <v>252</v>
      </c>
    </row>
    <row r="39" spans="1:18" ht="30" x14ac:dyDescent="0.25">
      <c r="A39" s="11"/>
      <c r="B39" s="30" t="s">
        <v>234</v>
      </c>
      <c r="C39" s="30" t="s">
        <v>235</v>
      </c>
      <c r="D39" s="30" t="s">
        <v>257</v>
      </c>
      <c r="E39" s="30" t="s">
        <v>258</v>
      </c>
      <c r="F39" s="30">
        <v>1</v>
      </c>
      <c r="G39" s="29">
        <v>17000</v>
      </c>
      <c r="H39" s="30" t="s">
        <v>259</v>
      </c>
      <c r="I39" s="30" t="s">
        <v>112</v>
      </c>
      <c r="J39" s="30" t="s">
        <v>75</v>
      </c>
      <c r="K39" s="30" t="s">
        <v>76</v>
      </c>
      <c r="L39" s="32">
        <v>44743</v>
      </c>
      <c r="M39" s="31" t="s">
        <v>65</v>
      </c>
      <c r="N39" s="32"/>
      <c r="O39" s="31"/>
      <c r="P39" s="20" t="s">
        <v>87</v>
      </c>
      <c r="Q39" s="21"/>
      <c r="R39" s="22" t="s">
        <v>260</v>
      </c>
    </row>
    <row r="40" spans="1:18" ht="60" x14ac:dyDescent="0.25">
      <c r="A40" s="11"/>
      <c r="B40" s="30" t="s">
        <v>234</v>
      </c>
      <c r="C40" s="30" t="s">
        <v>235</v>
      </c>
      <c r="D40" s="80" t="s">
        <v>261</v>
      </c>
      <c r="E40" s="30" t="s">
        <v>262</v>
      </c>
      <c r="F40" s="30">
        <v>5</v>
      </c>
      <c r="G40" s="29">
        <v>25000</v>
      </c>
      <c r="H40" s="30" t="s">
        <v>263</v>
      </c>
      <c r="I40" s="30" t="s">
        <v>59</v>
      </c>
      <c r="J40" s="30" t="s">
        <v>170</v>
      </c>
      <c r="K40" s="30" t="s">
        <v>76</v>
      </c>
      <c r="L40" s="32">
        <v>44621</v>
      </c>
      <c r="M40" s="31" t="s">
        <v>65</v>
      </c>
      <c r="N40" s="32"/>
      <c r="O40" s="31" t="s">
        <v>264</v>
      </c>
      <c r="P40" s="20" t="s">
        <v>115</v>
      </c>
      <c r="Q40" s="21" t="s">
        <v>265</v>
      </c>
      <c r="R40" s="22"/>
    </row>
    <row r="41" spans="1:18" ht="60" x14ac:dyDescent="0.25">
      <c r="A41" s="11"/>
      <c r="B41" s="30" t="s">
        <v>234</v>
      </c>
      <c r="C41" s="30" t="s">
        <v>235</v>
      </c>
      <c r="D41" s="30" t="s">
        <v>266</v>
      </c>
      <c r="E41" s="30">
        <v>455786</v>
      </c>
      <c r="F41" s="30">
        <v>12</v>
      </c>
      <c r="G41" s="29">
        <v>6000</v>
      </c>
      <c r="H41" s="30" t="s">
        <v>263</v>
      </c>
      <c r="I41" s="30" t="s">
        <v>59</v>
      </c>
      <c r="J41" s="30" t="s">
        <v>170</v>
      </c>
      <c r="K41" s="30" t="s">
        <v>76</v>
      </c>
      <c r="L41" s="32">
        <v>44621</v>
      </c>
      <c r="M41" s="31" t="s">
        <v>65</v>
      </c>
      <c r="N41" s="32"/>
      <c r="O41" s="31" t="s">
        <v>264</v>
      </c>
      <c r="P41" s="20" t="s">
        <v>115</v>
      </c>
      <c r="Q41" s="21" t="s">
        <v>265</v>
      </c>
      <c r="R41" s="22"/>
    </row>
    <row r="42" spans="1:18" ht="30" x14ac:dyDescent="0.25">
      <c r="A42" s="11"/>
      <c r="B42" s="30" t="s">
        <v>234</v>
      </c>
      <c r="C42" s="30" t="s">
        <v>235</v>
      </c>
      <c r="D42" s="30" t="s">
        <v>267</v>
      </c>
      <c r="E42" s="30" t="s">
        <v>268</v>
      </c>
      <c r="F42" s="30">
        <v>4</v>
      </c>
      <c r="G42" s="29">
        <v>30000</v>
      </c>
      <c r="H42" s="30" t="s">
        <v>269</v>
      </c>
      <c r="I42" s="30" t="s">
        <v>59</v>
      </c>
      <c r="J42" s="16" t="s">
        <v>140</v>
      </c>
      <c r="K42" s="30" t="s">
        <v>76</v>
      </c>
      <c r="L42" s="32">
        <v>44822</v>
      </c>
      <c r="M42" s="31"/>
      <c r="N42" s="32"/>
      <c r="O42" s="31" t="s">
        <v>270</v>
      </c>
      <c r="P42" s="20" t="s">
        <v>325</v>
      </c>
      <c r="Q42" s="21" t="s">
        <v>1244</v>
      </c>
      <c r="R42" s="22"/>
    </row>
    <row r="43" spans="1:18" ht="30" x14ac:dyDescent="0.25">
      <c r="A43" s="11"/>
      <c r="B43" s="16" t="s">
        <v>234</v>
      </c>
      <c r="C43" s="16" t="s">
        <v>272</v>
      </c>
      <c r="D43" s="16" t="s">
        <v>273</v>
      </c>
      <c r="E43" s="16" t="s">
        <v>258</v>
      </c>
      <c r="F43" s="16">
        <v>1</v>
      </c>
      <c r="G43" s="81">
        <v>180000</v>
      </c>
      <c r="H43" s="16" t="s">
        <v>274</v>
      </c>
      <c r="I43" s="16" t="s">
        <v>112</v>
      </c>
      <c r="J43" s="16" t="s">
        <v>140</v>
      </c>
      <c r="K43" s="16" t="s">
        <v>76</v>
      </c>
      <c r="L43" s="17">
        <v>44771</v>
      </c>
      <c r="M43" s="16"/>
      <c r="N43" s="17"/>
      <c r="O43" s="16"/>
      <c r="P43" s="20" t="s">
        <v>87</v>
      </c>
      <c r="Q43" s="21"/>
      <c r="R43" s="22" t="s">
        <v>247</v>
      </c>
    </row>
    <row r="44" spans="1:18" ht="30" x14ac:dyDescent="0.25">
      <c r="A44" s="11"/>
      <c r="B44" s="16" t="s">
        <v>234</v>
      </c>
      <c r="C44" s="16" t="s">
        <v>272</v>
      </c>
      <c r="D44" s="16" t="s">
        <v>275</v>
      </c>
      <c r="E44" s="16" t="s">
        <v>258</v>
      </c>
      <c r="F44" s="16">
        <v>1</v>
      </c>
      <c r="G44" s="81">
        <v>150000</v>
      </c>
      <c r="H44" s="16" t="s">
        <v>274</v>
      </c>
      <c r="I44" s="16" t="s">
        <v>59</v>
      </c>
      <c r="J44" s="16" t="s">
        <v>140</v>
      </c>
      <c r="K44" s="16" t="s">
        <v>76</v>
      </c>
      <c r="L44" s="17">
        <v>44771</v>
      </c>
      <c r="M44" s="16"/>
      <c r="N44" s="17"/>
      <c r="O44" s="16"/>
      <c r="P44" s="20" t="s">
        <v>87</v>
      </c>
      <c r="Q44" s="21"/>
      <c r="R44" s="22" t="s">
        <v>247</v>
      </c>
    </row>
    <row r="45" spans="1:18" ht="30" x14ac:dyDescent="0.25">
      <c r="A45" s="11"/>
      <c r="B45" s="16" t="s">
        <v>234</v>
      </c>
      <c r="C45" s="16" t="s">
        <v>272</v>
      </c>
      <c r="D45" s="16" t="s">
        <v>276</v>
      </c>
      <c r="E45" s="16" t="s">
        <v>258</v>
      </c>
      <c r="F45" s="16">
        <v>1</v>
      </c>
      <c r="G45" s="81">
        <v>90000</v>
      </c>
      <c r="H45" s="16" t="s">
        <v>274</v>
      </c>
      <c r="I45" s="16" t="s">
        <v>112</v>
      </c>
      <c r="J45" s="16" t="s">
        <v>140</v>
      </c>
      <c r="K45" s="16" t="s">
        <v>76</v>
      </c>
      <c r="L45" s="17">
        <v>44771</v>
      </c>
      <c r="M45" s="16"/>
      <c r="N45" s="17"/>
      <c r="O45" s="16"/>
      <c r="P45" s="20" t="s">
        <v>87</v>
      </c>
      <c r="Q45" s="21"/>
      <c r="R45" s="22" t="s">
        <v>247</v>
      </c>
    </row>
    <row r="46" spans="1:18" ht="30" x14ac:dyDescent="0.25">
      <c r="A46" s="11"/>
      <c r="B46" s="16" t="s">
        <v>234</v>
      </c>
      <c r="C46" s="16" t="s">
        <v>272</v>
      </c>
      <c r="D46" s="16" t="s">
        <v>277</v>
      </c>
      <c r="E46" s="16" t="s">
        <v>258</v>
      </c>
      <c r="F46" s="16">
        <v>1</v>
      </c>
      <c r="G46" s="81">
        <v>90000</v>
      </c>
      <c r="H46" s="16" t="s">
        <v>274</v>
      </c>
      <c r="I46" s="16" t="s">
        <v>112</v>
      </c>
      <c r="J46" s="16" t="s">
        <v>140</v>
      </c>
      <c r="K46" s="16" t="s">
        <v>76</v>
      </c>
      <c r="L46" s="17">
        <v>44771</v>
      </c>
      <c r="M46" s="16"/>
      <c r="N46" s="17"/>
      <c r="O46" s="16"/>
      <c r="P46" s="20" t="s">
        <v>87</v>
      </c>
      <c r="Q46" s="21"/>
      <c r="R46" s="22" t="s">
        <v>247</v>
      </c>
    </row>
    <row r="47" spans="1:18" ht="30" x14ac:dyDescent="0.25">
      <c r="A47" s="11"/>
      <c r="B47" s="16" t="s">
        <v>234</v>
      </c>
      <c r="C47" s="16" t="s">
        <v>272</v>
      </c>
      <c r="D47" s="16" t="s">
        <v>278</v>
      </c>
      <c r="E47" s="16" t="s">
        <v>258</v>
      </c>
      <c r="F47" s="16">
        <v>1</v>
      </c>
      <c r="G47" s="81">
        <v>90000</v>
      </c>
      <c r="H47" s="16" t="s">
        <v>274</v>
      </c>
      <c r="I47" s="16" t="s">
        <v>112</v>
      </c>
      <c r="J47" s="16" t="s">
        <v>140</v>
      </c>
      <c r="K47" s="16" t="s">
        <v>76</v>
      </c>
      <c r="L47" s="17">
        <v>44771</v>
      </c>
      <c r="M47" s="16"/>
      <c r="N47" s="17"/>
      <c r="O47" s="16"/>
      <c r="P47" s="20" t="s">
        <v>87</v>
      </c>
      <c r="Q47" s="21"/>
      <c r="R47" s="22" t="s">
        <v>247</v>
      </c>
    </row>
    <row r="48" spans="1:18" ht="30" x14ac:dyDescent="0.25">
      <c r="A48" s="11"/>
      <c r="B48" s="16" t="s">
        <v>234</v>
      </c>
      <c r="C48" s="16" t="s">
        <v>272</v>
      </c>
      <c r="D48" s="16" t="s">
        <v>279</v>
      </c>
      <c r="E48" s="16" t="s">
        <v>258</v>
      </c>
      <c r="F48" s="16">
        <v>1</v>
      </c>
      <c r="G48" s="81">
        <v>180000</v>
      </c>
      <c r="H48" s="16" t="s">
        <v>274</v>
      </c>
      <c r="I48" s="16" t="s">
        <v>59</v>
      </c>
      <c r="J48" s="16" t="s">
        <v>140</v>
      </c>
      <c r="K48" s="16" t="s">
        <v>76</v>
      </c>
      <c r="L48" s="17">
        <v>44771</v>
      </c>
      <c r="M48" s="16"/>
      <c r="N48" s="17"/>
      <c r="O48" s="16" t="s">
        <v>280</v>
      </c>
      <c r="P48" s="20" t="s">
        <v>78</v>
      </c>
      <c r="Q48" s="21" t="s">
        <v>281</v>
      </c>
      <c r="R48" s="22"/>
    </row>
    <row r="49" spans="1:18" ht="30" x14ac:dyDescent="0.25">
      <c r="A49" s="11"/>
      <c r="B49" s="16" t="s">
        <v>234</v>
      </c>
      <c r="C49" s="16" t="s">
        <v>272</v>
      </c>
      <c r="D49" s="16" t="s">
        <v>282</v>
      </c>
      <c r="E49" s="16" t="s">
        <v>258</v>
      </c>
      <c r="F49" s="16">
        <v>1</v>
      </c>
      <c r="G49" s="81">
        <v>90000</v>
      </c>
      <c r="H49" s="16" t="s">
        <v>274</v>
      </c>
      <c r="I49" s="16" t="s">
        <v>112</v>
      </c>
      <c r="J49" s="16" t="s">
        <v>140</v>
      </c>
      <c r="K49" s="16" t="s">
        <v>76</v>
      </c>
      <c r="L49" s="17">
        <v>44771</v>
      </c>
      <c r="M49" s="16"/>
      <c r="N49" s="17"/>
      <c r="O49" s="16"/>
      <c r="P49" s="20" t="s">
        <v>100</v>
      </c>
      <c r="Q49" s="21"/>
      <c r="R49" s="22"/>
    </row>
    <row r="50" spans="1:18" ht="45" x14ac:dyDescent="0.25">
      <c r="A50" s="11"/>
      <c r="B50" s="16" t="s">
        <v>234</v>
      </c>
      <c r="C50" s="16" t="s">
        <v>272</v>
      </c>
      <c r="D50" s="16" t="s">
        <v>283</v>
      </c>
      <c r="E50" s="16" t="s">
        <v>258</v>
      </c>
      <c r="F50" s="16">
        <v>1</v>
      </c>
      <c r="G50" s="81">
        <v>90000</v>
      </c>
      <c r="H50" s="16" t="s">
        <v>274</v>
      </c>
      <c r="I50" s="16" t="s">
        <v>112</v>
      </c>
      <c r="J50" s="16" t="s">
        <v>140</v>
      </c>
      <c r="K50" s="16" t="s">
        <v>76</v>
      </c>
      <c r="L50" s="17">
        <v>44771</v>
      </c>
      <c r="M50" s="16"/>
      <c r="N50" s="17"/>
      <c r="O50" s="16" t="s">
        <v>284</v>
      </c>
      <c r="P50" s="20" t="s">
        <v>78</v>
      </c>
      <c r="Q50" s="21" t="s">
        <v>1245</v>
      </c>
      <c r="R50" s="22" t="s">
        <v>286</v>
      </c>
    </row>
    <row r="51" spans="1:18" ht="30" x14ac:dyDescent="0.25">
      <c r="A51" s="11"/>
      <c r="B51" s="16" t="s">
        <v>234</v>
      </c>
      <c r="C51" s="16" t="s">
        <v>272</v>
      </c>
      <c r="D51" s="16" t="s">
        <v>287</v>
      </c>
      <c r="E51" s="16" t="s">
        <v>258</v>
      </c>
      <c r="F51" s="16">
        <v>1</v>
      </c>
      <c r="G51" s="81">
        <v>46000</v>
      </c>
      <c r="H51" s="16" t="s">
        <v>274</v>
      </c>
      <c r="I51" s="16" t="s">
        <v>112</v>
      </c>
      <c r="J51" s="16" t="s">
        <v>140</v>
      </c>
      <c r="K51" s="16" t="s">
        <v>76</v>
      </c>
      <c r="L51" s="17">
        <v>44771</v>
      </c>
      <c r="M51" s="16"/>
      <c r="N51" s="17"/>
      <c r="O51" s="16" t="s">
        <v>288</v>
      </c>
      <c r="P51" s="20" t="s">
        <v>78</v>
      </c>
      <c r="Q51" s="21" t="s">
        <v>289</v>
      </c>
      <c r="R51" s="22"/>
    </row>
    <row r="52" spans="1:18" ht="45" x14ac:dyDescent="0.25">
      <c r="A52" s="11"/>
      <c r="B52" s="16" t="s">
        <v>234</v>
      </c>
      <c r="C52" s="16" t="s">
        <v>272</v>
      </c>
      <c r="D52" s="16" t="s">
        <v>290</v>
      </c>
      <c r="E52" s="16" t="s">
        <v>258</v>
      </c>
      <c r="F52" s="16">
        <v>1</v>
      </c>
      <c r="G52" s="81">
        <v>200000</v>
      </c>
      <c r="H52" s="16" t="s">
        <v>274</v>
      </c>
      <c r="I52" s="16" t="s">
        <v>59</v>
      </c>
      <c r="J52" s="16" t="s">
        <v>140</v>
      </c>
      <c r="K52" s="16" t="s">
        <v>76</v>
      </c>
      <c r="L52" s="17">
        <v>44771</v>
      </c>
      <c r="M52" s="16"/>
      <c r="N52" s="17"/>
      <c r="O52" s="16" t="s">
        <v>291</v>
      </c>
      <c r="P52" s="20" t="s">
        <v>285</v>
      </c>
      <c r="Q52" s="21" t="s">
        <v>1246</v>
      </c>
      <c r="R52" s="22"/>
    </row>
    <row r="53" spans="1:18" ht="120" x14ac:dyDescent="0.25">
      <c r="A53" s="11"/>
      <c r="B53" s="16" t="s">
        <v>234</v>
      </c>
      <c r="C53" s="16" t="s">
        <v>272</v>
      </c>
      <c r="D53" s="16" t="s">
        <v>292</v>
      </c>
      <c r="E53" s="16" t="s">
        <v>258</v>
      </c>
      <c r="F53" s="16">
        <v>1</v>
      </c>
      <c r="G53" s="81">
        <v>200000</v>
      </c>
      <c r="H53" s="16" t="s">
        <v>274</v>
      </c>
      <c r="I53" s="16" t="s">
        <v>59</v>
      </c>
      <c r="J53" s="16" t="s">
        <v>140</v>
      </c>
      <c r="K53" s="16" t="s">
        <v>76</v>
      </c>
      <c r="L53" s="17">
        <v>44771</v>
      </c>
      <c r="M53" s="16"/>
      <c r="N53" s="17"/>
      <c r="O53" s="16" t="s">
        <v>293</v>
      </c>
      <c r="P53" s="20" t="s">
        <v>78</v>
      </c>
      <c r="Q53" s="21" t="s">
        <v>294</v>
      </c>
      <c r="R53" s="22"/>
    </row>
    <row r="54" spans="1:18" ht="30" x14ac:dyDescent="0.25">
      <c r="A54" s="11"/>
      <c r="B54" s="16" t="s">
        <v>234</v>
      </c>
      <c r="C54" s="16" t="s">
        <v>272</v>
      </c>
      <c r="D54" s="16" t="s">
        <v>295</v>
      </c>
      <c r="E54" s="16" t="s">
        <v>258</v>
      </c>
      <c r="F54" s="16">
        <v>1</v>
      </c>
      <c r="G54" s="81">
        <v>170000</v>
      </c>
      <c r="H54" s="16" t="s">
        <v>274</v>
      </c>
      <c r="I54" s="16" t="s">
        <v>59</v>
      </c>
      <c r="J54" s="16" t="s">
        <v>140</v>
      </c>
      <c r="K54" s="16" t="s">
        <v>76</v>
      </c>
      <c r="L54" s="17">
        <v>44771</v>
      </c>
      <c r="M54" s="16"/>
      <c r="N54" s="17"/>
      <c r="O54" s="16"/>
      <c r="P54" s="20" t="s">
        <v>87</v>
      </c>
      <c r="Q54" s="21"/>
      <c r="R54" s="22" t="s">
        <v>247</v>
      </c>
    </row>
    <row r="55" spans="1:18" ht="30" x14ac:dyDescent="0.25">
      <c r="A55" s="11"/>
      <c r="B55" s="16" t="s">
        <v>234</v>
      </c>
      <c r="C55" s="16" t="s">
        <v>272</v>
      </c>
      <c r="D55" s="16" t="s">
        <v>296</v>
      </c>
      <c r="E55" s="16" t="s">
        <v>258</v>
      </c>
      <c r="F55" s="16">
        <v>1</v>
      </c>
      <c r="G55" s="81">
        <v>80000</v>
      </c>
      <c r="H55" s="16" t="s">
        <v>274</v>
      </c>
      <c r="I55" s="16" t="s">
        <v>112</v>
      </c>
      <c r="J55" s="16" t="s">
        <v>140</v>
      </c>
      <c r="K55" s="16" t="s">
        <v>76</v>
      </c>
      <c r="L55" s="17">
        <v>44771</v>
      </c>
      <c r="M55" s="16"/>
      <c r="N55" s="17"/>
      <c r="O55" s="16"/>
      <c r="P55" s="20" t="s">
        <v>87</v>
      </c>
      <c r="Q55" s="21"/>
      <c r="R55" s="22" t="s">
        <v>247</v>
      </c>
    </row>
    <row r="56" spans="1:18" ht="225" x14ac:dyDescent="0.25">
      <c r="A56" s="11"/>
      <c r="B56" s="16" t="s">
        <v>234</v>
      </c>
      <c r="C56" s="16" t="s">
        <v>272</v>
      </c>
      <c r="D56" s="16" t="s">
        <v>297</v>
      </c>
      <c r="E56" s="16">
        <v>27685</v>
      </c>
      <c r="F56" s="16">
        <v>1</v>
      </c>
      <c r="G56" s="82">
        <v>93600</v>
      </c>
      <c r="H56" s="16" t="s">
        <v>298</v>
      </c>
      <c r="I56" s="16" t="s">
        <v>59</v>
      </c>
      <c r="J56" s="16" t="s">
        <v>140</v>
      </c>
      <c r="K56" s="16" t="s">
        <v>76</v>
      </c>
      <c r="L56" s="17">
        <v>44926</v>
      </c>
      <c r="M56" s="16"/>
      <c r="N56" s="17"/>
      <c r="O56" s="16" t="s">
        <v>299</v>
      </c>
      <c r="P56" s="20" t="s">
        <v>1097</v>
      </c>
      <c r="Q56" s="21" t="s">
        <v>1247</v>
      </c>
      <c r="R56" s="22"/>
    </row>
    <row r="57" spans="1:18" customFormat="1" ht="45" x14ac:dyDescent="0.25">
      <c r="A57" s="85"/>
      <c r="B57" s="16" t="s">
        <v>234</v>
      </c>
      <c r="C57" s="16" t="s">
        <v>272</v>
      </c>
      <c r="D57" s="16" t="s">
        <v>301</v>
      </c>
      <c r="E57" s="16">
        <v>150599</v>
      </c>
      <c r="F57" s="16">
        <v>1</v>
      </c>
      <c r="G57" s="82">
        <v>30000</v>
      </c>
      <c r="H57" s="16" t="s">
        <v>302</v>
      </c>
      <c r="I57" s="16" t="s">
        <v>112</v>
      </c>
      <c r="J57" s="16" t="s">
        <v>140</v>
      </c>
      <c r="K57" s="16" t="s">
        <v>76</v>
      </c>
      <c r="L57" s="17"/>
      <c r="M57" s="16"/>
      <c r="N57" s="17"/>
      <c r="O57" s="16" t="s">
        <v>303</v>
      </c>
      <c r="P57" s="20" t="s">
        <v>87</v>
      </c>
      <c r="Q57" s="21" t="s">
        <v>304</v>
      </c>
      <c r="R57" s="22" t="s">
        <v>305</v>
      </c>
    </row>
    <row r="58" spans="1:18" customFormat="1" ht="30" x14ac:dyDescent="0.25">
      <c r="A58" s="85"/>
      <c r="B58" s="16" t="s">
        <v>234</v>
      </c>
      <c r="C58" s="16" t="s">
        <v>272</v>
      </c>
      <c r="D58" s="16" t="s">
        <v>306</v>
      </c>
      <c r="E58" s="16">
        <v>150236</v>
      </c>
      <c r="F58" s="16">
        <v>1</v>
      </c>
      <c r="G58" s="82">
        <v>36000</v>
      </c>
      <c r="H58" s="16" t="s">
        <v>302</v>
      </c>
      <c r="I58" s="16" t="s">
        <v>112</v>
      </c>
      <c r="J58" s="16" t="s">
        <v>140</v>
      </c>
      <c r="K58" s="16" t="s">
        <v>76</v>
      </c>
      <c r="L58" s="17"/>
      <c r="M58" s="16"/>
      <c r="N58" s="17"/>
      <c r="O58" s="16" t="s">
        <v>307</v>
      </c>
      <c r="P58" s="20" t="s">
        <v>271</v>
      </c>
      <c r="Q58" s="21" t="s">
        <v>308</v>
      </c>
      <c r="R58" s="22" t="s">
        <v>309</v>
      </c>
    </row>
    <row r="59" spans="1:18" customFormat="1" ht="60" x14ac:dyDescent="0.25">
      <c r="A59" s="85"/>
      <c r="B59" s="16" t="s">
        <v>234</v>
      </c>
      <c r="C59" s="16" t="s">
        <v>272</v>
      </c>
      <c r="D59" s="16" t="s">
        <v>310</v>
      </c>
      <c r="E59" s="16">
        <v>481377</v>
      </c>
      <c r="F59" s="16" t="s">
        <v>311</v>
      </c>
      <c r="G59" s="82">
        <v>90256.8</v>
      </c>
      <c r="H59" s="16" t="s">
        <v>312</v>
      </c>
      <c r="I59" s="16" t="s">
        <v>112</v>
      </c>
      <c r="J59" s="16" t="s">
        <v>140</v>
      </c>
      <c r="K59" s="16" t="s">
        <v>76</v>
      </c>
      <c r="L59" s="17">
        <v>44926</v>
      </c>
      <c r="M59" s="16"/>
      <c r="N59" s="17"/>
      <c r="O59" s="16" t="s">
        <v>313</v>
      </c>
      <c r="P59" s="20" t="s">
        <v>325</v>
      </c>
      <c r="Q59" s="21" t="s">
        <v>1248</v>
      </c>
      <c r="R59" s="22"/>
    </row>
    <row r="60" spans="1:18" customFormat="1" ht="120" x14ac:dyDescent="0.25">
      <c r="A60" s="85"/>
      <c r="B60" s="16" t="s">
        <v>234</v>
      </c>
      <c r="C60" s="16" t="s">
        <v>272</v>
      </c>
      <c r="D60" s="16" t="s">
        <v>1282</v>
      </c>
      <c r="E60" s="16">
        <v>17027</v>
      </c>
      <c r="F60" s="16" t="s">
        <v>1283</v>
      </c>
      <c r="G60" s="82">
        <v>15000</v>
      </c>
      <c r="H60" s="16" t="s">
        <v>1284</v>
      </c>
      <c r="I60" s="16" t="s">
        <v>112</v>
      </c>
      <c r="J60" s="16" t="s">
        <v>1285</v>
      </c>
      <c r="K60" s="16" t="s">
        <v>76</v>
      </c>
      <c r="L60" s="17">
        <v>44905</v>
      </c>
      <c r="M60" s="16"/>
      <c r="N60" s="17"/>
      <c r="O60" s="16" t="s">
        <v>1286</v>
      </c>
      <c r="P60" s="20"/>
      <c r="Q60" s="21"/>
      <c r="R60" s="22"/>
    </row>
  </sheetData>
  <mergeCells count="4">
    <mergeCell ref="B2:C2"/>
    <mergeCell ref="B1:E1"/>
    <mergeCell ref="M2:N2"/>
    <mergeCell ref="F1:H2"/>
  </mergeCells>
  <conditionalFormatting sqref="M4:N6 M21:N21 M8:N16 M43:N56 M23:N33 M35:N38">
    <cfRule type="expression" dxfId="26" priority="18">
      <formula>$K4="N"</formula>
    </cfRule>
  </conditionalFormatting>
  <conditionalFormatting sqref="L4:L6 L21 L8:L16 L23:L33 L35:L38 L43:L60">
    <cfRule type="expression" dxfId="25" priority="17">
      <formula>$K4="R"</formula>
    </cfRule>
  </conditionalFormatting>
  <conditionalFormatting sqref="M7:N7">
    <cfRule type="expression" dxfId="24" priority="16">
      <formula>$K7="N"</formula>
    </cfRule>
  </conditionalFormatting>
  <conditionalFormatting sqref="L7">
    <cfRule type="expression" dxfId="23" priority="15">
      <formula>$K7="R"</formula>
    </cfRule>
  </conditionalFormatting>
  <conditionalFormatting sqref="M17:N20">
    <cfRule type="expression" dxfId="22" priority="14">
      <formula>$K17="N"</formula>
    </cfRule>
  </conditionalFormatting>
  <conditionalFormatting sqref="L17:L20">
    <cfRule type="expression" dxfId="21" priority="13">
      <formula>$K17="R"</formula>
    </cfRule>
  </conditionalFormatting>
  <conditionalFormatting sqref="M22:N22">
    <cfRule type="expression" dxfId="20" priority="12">
      <formula>$K22="N"</formula>
    </cfRule>
  </conditionalFormatting>
  <conditionalFormatting sqref="L22">
    <cfRule type="expression" dxfId="19" priority="11">
      <formula>$K22="R"</formula>
    </cfRule>
  </conditionalFormatting>
  <conditionalFormatting sqref="M34:N34">
    <cfRule type="expression" dxfId="18" priority="8">
      <formula>$K34="N"</formula>
    </cfRule>
  </conditionalFormatting>
  <conditionalFormatting sqref="L34">
    <cfRule type="expression" dxfId="17" priority="7">
      <formula>$K34="R"</formula>
    </cfRule>
  </conditionalFormatting>
  <conditionalFormatting sqref="M39:N42">
    <cfRule type="expression" dxfId="16" priority="5">
      <formula>$K39="N"</formula>
    </cfRule>
  </conditionalFormatting>
  <conditionalFormatting sqref="L39:L42">
    <cfRule type="expression" dxfId="15" priority="4">
      <formula>$K39="R"</formula>
    </cfRule>
  </conditionalFormatting>
  <conditionalFormatting sqref="M57:N58">
    <cfRule type="expression" dxfId="14" priority="3">
      <formula>$K57="N"</formula>
    </cfRule>
  </conditionalFormatting>
  <conditionalFormatting sqref="M59:N59">
    <cfRule type="expression" dxfId="13" priority="2">
      <formula>$K59="N"</formula>
    </cfRule>
  </conditionalFormatting>
  <conditionalFormatting sqref="M60:N60">
    <cfRule type="expression" dxfId="12" priority="1">
      <formula>$K60="N"</formula>
    </cfRule>
  </conditionalFormatting>
  <dataValidations count="4">
    <dataValidation type="list" allowBlank="1" showInputMessage="1" showErrorMessage="1" sqref="I4:I60" xr:uid="{00000000-0002-0000-0400-000000000000}">
      <formula1>"Alto,Médio,Baixo"</formula1>
    </dataValidation>
    <dataValidation type="date" operator="greaterThan" allowBlank="1" showInputMessage="1" showErrorMessage="1" error="Digite uma data válida." sqref="L4:L60" xr:uid="{00000000-0002-0000-0400-000001000000}">
      <formula1>44197</formula1>
    </dataValidation>
    <dataValidation type="date" operator="greaterThanOrEqual" allowBlank="1" showInputMessage="1" showErrorMessage="1" error="Digite uma data válida" sqref="N4:N60" xr:uid="{00000000-0002-0000-0400-000002000000}">
      <formula1>44197</formula1>
    </dataValidation>
    <dataValidation type="list" allowBlank="1" showInputMessage="1" showErrorMessage="1" sqref="K4:K60" xr:uid="{00000000-0002-0000-0400-000003000000}">
      <formula1>"R,N"</formula1>
    </dataValidation>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4000000}">
          <x14:formula1>
            <xm:f>_ObjetivosEstrategicos!$B$4:$B$17</xm:f>
          </x14:formula1>
          <xm:sqref>J42:J59 J4:J38</xm:sqref>
        </x14:dataValidation>
        <x14:dataValidation type="list" allowBlank="1" showInputMessage="1" showErrorMessage="1" xr:uid="{00000000-0002-0000-0400-000005000000}">
          <x14:formula1>
            <xm:f>_Núcleos!$B$4:$B$14</xm:f>
          </x14:formula1>
          <xm:sqref>B4:B6 B21:B22 B8:B16 B43:B56 B35:B38 B28:B33</xm:sqref>
        </x14:dataValidation>
        <x14:dataValidation type="list" allowBlank="1" showInputMessage="1" showErrorMessage="1" xr:uid="{00000000-0002-0000-0400-000006000000}">
          <x14:formula1>
            <xm:f>_Status!$B$3:$B$26</xm:f>
          </x14:formula1>
          <xm:sqref>P4:P60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AJ241"/>
  <sheetViews>
    <sheetView topLeftCell="H1" workbookViewId="0">
      <pane ySplit="3" topLeftCell="A5" activePane="bottomLeft" state="frozen"/>
      <selection pane="bottomLeft" activeCell="Q8" sqref="Q8"/>
    </sheetView>
  </sheetViews>
  <sheetFormatPr defaultColWidth="0" defaultRowHeight="15" x14ac:dyDescent="0.25"/>
  <cols>
    <col min="1" max="1" width="1.85546875" style="13" customWidth="1"/>
    <col min="2" max="3" width="12.28515625" style="13" customWidth="1"/>
    <col min="4" max="4" width="63.85546875" style="13" customWidth="1"/>
    <col min="5" max="5" width="23.140625" style="13" customWidth="1"/>
    <col min="6" max="7" width="17.7109375" style="13" customWidth="1"/>
    <col min="8" max="8" width="50.7109375" style="13" customWidth="1"/>
    <col min="9" max="9" width="14.85546875" style="13" customWidth="1"/>
    <col min="10" max="10" width="51.7109375" style="13" customWidth="1"/>
    <col min="11" max="11" width="24.140625" style="13" customWidth="1"/>
    <col min="12" max="12" width="21.5703125" style="13" customWidth="1"/>
    <col min="13" max="13" width="19" style="13" customWidth="1"/>
    <col min="14" max="14" width="19.5703125" style="13" customWidth="1"/>
    <col min="15" max="15" width="24.42578125" style="13" bestFit="1" customWidth="1"/>
    <col min="16" max="16" width="24.85546875" style="13" customWidth="1"/>
    <col min="17" max="18" width="45.7109375" style="13" customWidth="1"/>
    <col min="19" max="19" width="9.140625" style="1" customWidth="1"/>
    <col min="20" max="24" width="9.140625" style="1" hidden="1" customWidth="1"/>
    <col min="25" max="36" width="0" style="1" hidden="1" customWidth="1"/>
    <col min="37" max="16384" width="9.140625" style="1" hidden="1"/>
  </cols>
  <sheetData>
    <row r="1" spans="1:18" ht="73.5" customHeight="1" x14ac:dyDescent="0.25">
      <c r="A1" s="9"/>
      <c r="B1" s="120" t="s">
        <v>314</v>
      </c>
      <c r="C1" s="120"/>
      <c r="D1" s="120"/>
      <c r="E1" s="120"/>
      <c r="F1" s="116">
        <f>SUM(TPAACGestorAtual6[Valor Estimado])</f>
        <v>49117732.680000007</v>
      </c>
      <c r="G1" s="116"/>
      <c r="H1" s="116"/>
      <c r="I1" s="121"/>
      <c r="J1" s="121"/>
      <c r="K1" s="121"/>
      <c r="L1" s="121"/>
      <c r="M1" s="9"/>
      <c r="N1" s="9"/>
      <c r="O1" s="9"/>
      <c r="P1" s="115"/>
      <c r="Q1" s="115"/>
      <c r="R1" s="115"/>
    </row>
    <row r="2" spans="1:18" ht="39.950000000000003" customHeight="1" thickBot="1" x14ac:dyDescent="0.3">
      <c r="A2" s="10"/>
      <c r="B2" s="119" t="s">
        <v>44</v>
      </c>
      <c r="C2" s="119"/>
      <c r="D2" s="45"/>
      <c r="E2" s="45"/>
      <c r="F2" s="116"/>
      <c r="G2" s="116"/>
      <c r="H2" s="116"/>
      <c r="I2" s="122"/>
      <c r="J2" s="122"/>
      <c r="K2" s="122"/>
      <c r="L2" s="122"/>
      <c r="M2" s="117" t="s">
        <v>45</v>
      </c>
      <c r="N2" s="118"/>
      <c r="O2" s="1"/>
      <c r="P2" s="115"/>
      <c r="Q2" s="115"/>
      <c r="R2" s="115"/>
    </row>
    <row r="3" spans="1:18" ht="50.1" customHeight="1" thickTop="1" x14ac:dyDescent="0.25">
      <c r="A3" s="11"/>
      <c r="B3" s="12" t="s">
        <v>46</v>
      </c>
      <c r="C3" s="12" t="s">
        <v>47</v>
      </c>
      <c r="D3" s="12" t="s">
        <v>68</v>
      </c>
      <c r="E3" s="12" t="s">
        <v>69</v>
      </c>
      <c r="F3" s="12" t="s">
        <v>23</v>
      </c>
      <c r="G3" s="12" t="s">
        <v>25</v>
      </c>
      <c r="H3" s="12" t="s">
        <v>70</v>
      </c>
      <c r="I3" s="12" t="s">
        <v>29</v>
      </c>
      <c r="J3" s="12" t="s">
        <v>71</v>
      </c>
      <c r="K3" s="12" t="s">
        <v>50</v>
      </c>
      <c r="L3" s="12" t="s">
        <v>35</v>
      </c>
      <c r="M3" s="12" t="s">
        <v>37</v>
      </c>
      <c r="N3" s="12" t="s">
        <v>39</v>
      </c>
      <c r="O3" s="12" t="s">
        <v>41</v>
      </c>
      <c r="P3" s="26" t="s">
        <v>52</v>
      </c>
      <c r="Q3" s="27" t="s">
        <v>53</v>
      </c>
      <c r="R3" s="28" t="s">
        <v>54</v>
      </c>
    </row>
    <row r="4" spans="1:18" ht="50.1" hidden="1" customHeight="1" x14ac:dyDescent="0.25">
      <c r="A4" s="11"/>
      <c r="B4" s="16" t="s">
        <v>315</v>
      </c>
      <c r="C4" s="16" t="s">
        <v>316</v>
      </c>
      <c r="D4" s="16" t="s">
        <v>317</v>
      </c>
      <c r="E4" s="16">
        <v>78</v>
      </c>
      <c r="F4" s="16">
        <v>1</v>
      </c>
      <c r="G4" s="18">
        <v>120000</v>
      </c>
      <c r="H4" s="16" t="s">
        <v>318</v>
      </c>
      <c r="I4" s="16" t="s">
        <v>112</v>
      </c>
      <c r="J4" s="16" t="s">
        <v>60</v>
      </c>
      <c r="K4" s="16" t="s">
        <v>76</v>
      </c>
      <c r="L4" s="17">
        <v>44256</v>
      </c>
      <c r="M4" s="16"/>
      <c r="N4" s="17"/>
      <c r="O4" s="16" t="s">
        <v>319</v>
      </c>
      <c r="P4" s="20" t="s">
        <v>78</v>
      </c>
      <c r="Q4" s="21" t="s">
        <v>320</v>
      </c>
      <c r="R4" s="22"/>
    </row>
    <row r="5" spans="1:18" ht="90" x14ac:dyDescent="0.25">
      <c r="A5" s="11"/>
      <c r="B5" s="16" t="s">
        <v>315</v>
      </c>
      <c r="C5" s="16" t="s">
        <v>321</v>
      </c>
      <c r="D5" s="16" t="s">
        <v>322</v>
      </c>
      <c r="E5" s="16">
        <v>1627</v>
      </c>
      <c r="F5" s="16">
        <v>1</v>
      </c>
      <c r="G5" s="18">
        <v>330000</v>
      </c>
      <c r="H5" s="16" t="s">
        <v>323</v>
      </c>
      <c r="I5" s="16" t="s">
        <v>59</v>
      </c>
      <c r="J5" s="16" t="s">
        <v>75</v>
      </c>
      <c r="K5" s="16" t="s">
        <v>76</v>
      </c>
      <c r="L5" s="17">
        <v>44256</v>
      </c>
      <c r="M5" s="16"/>
      <c r="N5" s="17"/>
      <c r="O5" s="16" t="s">
        <v>324</v>
      </c>
      <c r="P5" s="20" t="s">
        <v>1097</v>
      </c>
      <c r="Q5" s="21" t="s">
        <v>1249</v>
      </c>
      <c r="R5" s="22"/>
    </row>
    <row r="6" spans="1:18" ht="30" hidden="1" x14ac:dyDescent="0.25">
      <c r="A6" s="11"/>
      <c r="B6" s="16" t="s">
        <v>315</v>
      </c>
      <c r="C6" s="16" t="s">
        <v>321</v>
      </c>
      <c r="D6" s="16" t="s">
        <v>326</v>
      </c>
      <c r="E6" s="16">
        <v>20060</v>
      </c>
      <c r="F6" s="16">
        <v>1</v>
      </c>
      <c r="G6" s="18">
        <v>120000</v>
      </c>
      <c r="H6" s="16" t="s">
        <v>323</v>
      </c>
      <c r="I6" s="16" t="s">
        <v>59</v>
      </c>
      <c r="J6" s="16" t="s">
        <v>75</v>
      </c>
      <c r="K6" s="16" t="s">
        <v>76</v>
      </c>
      <c r="L6" s="17">
        <v>44256</v>
      </c>
      <c r="M6" s="16"/>
      <c r="N6" s="17"/>
      <c r="O6" s="16" t="s">
        <v>327</v>
      </c>
      <c r="P6" s="20" t="s">
        <v>78</v>
      </c>
      <c r="Q6" s="21" t="s">
        <v>328</v>
      </c>
      <c r="R6" s="22"/>
    </row>
    <row r="7" spans="1:18" ht="30" x14ac:dyDescent="0.25">
      <c r="A7" s="11"/>
      <c r="B7" s="16" t="s">
        <v>315</v>
      </c>
      <c r="C7" s="16" t="s">
        <v>321</v>
      </c>
      <c r="D7" s="16" t="s">
        <v>329</v>
      </c>
      <c r="E7" s="16">
        <v>2763</v>
      </c>
      <c r="F7" s="16">
        <v>1</v>
      </c>
      <c r="G7" s="18">
        <v>200000</v>
      </c>
      <c r="H7" s="16" t="s">
        <v>323</v>
      </c>
      <c r="I7" s="16" t="s">
        <v>59</v>
      </c>
      <c r="J7" s="16" t="s">
        <v>75</v>
      </c>
      <c r="K7" s="16" t="s">
        <v>76</v>
      </c>
      <c r="L7" s="17">
        <v>44228</v>
      </c>
      <c r="M7" s="16"/>
      <c r="N7" s="17"/>
      <c r="O7" s="16" t="s">
        <v>330</v>
      </c>
      <c r="P7" s="20" t="s">
        <v>367</v>
      </c>
      <c r="Q7" s="21" t="s">
        <v>1250</v>
      </c>
      <c r="R7" s="22"/>
    </row>
    <row r="8" spans="1:18" ht="30" x14ac:dyDescent="0.25">
      <c r="A8" s="11"/>
      <c r="B8" s="16" t="s">
        <v>315</v>
      </c>
      <c r="C8" s="16" t="s">
        <v>321</v>
      </c>
      <c r="D8" s="16" t="s">
        <v>331</v>
      </c>
      <c r="E8" s="16"/>
      <c r="F8" s="16"/>
      <c r="G8" s="18"/>
      <c r="H8" s="16"/>
      <c r="I8" s="16"/>
      <c r="J8" s="16"/>
      <c r="K8" s="16" t="s">
        <v>76</v>
      </c>
      <c r="L8" s="17"/>
      <c r="M8" s="16"/>
      <c r="N8" s="17"/>
      <c r="O8" s="16" t="s">
        <v>332</v>
      </c>
      <c r="P8" s="20" t="s">
        <v>87</v>
      </c>
      <c r="Q8" s="21" t="s">
        <v>1281</v>
      </c>
      <c r="R8" s="22"/>
    </row>
    <row r="9" spans="1:18" ht="60" x14ac:dyDescent="0.25">
      <c r="A9" s="11"/>
      <c r="B9" s="16" t="s">
        <v>315</v>
      </c>
      <c r="C9" s="16" t="s">
        <v>321</v>
      </c>
      <c r="D9" s="16" t="s">
        <v>334</v>
      </c>
      <c r="E9" s="16"/>
      <c r="F9" s="16"/>
      <c r="G9" s="18"/>
      <c r="H9" s="16"/>
      <c r="I9" s="16"/>
      <c r="J9" s="16"/>
      <c r="K9" s="16" t="s">
        <v>76</v>
      </c>
      <c r="L9" s="17"/>
      <c r="M9" s="16"/>
      <c r="N9" s="17"/>
      <c r="O9" s="16" t="s">
        <v>335</v>
      </c>
      <c r="P9" s="20" t="s">
        <v>1102</v>
      </c>
      <c r="Q9" s="21" t="s">
        <v>1251</v>
      </c>
      <c r="R9" s="22" t="s">
        <v>333</v>
      </c>
    </row>
    <row r="10" spans="1:18" ht="60" x14ac:dyDescent="0.25">
      <c r="A10" s="11"/>
      <c r="B10" s="16" t="s">
        <v>315</v>
      </c>
      <c r="C10" s="16" t="s">
        <v>321</v>
      </c>
      <c r="D10" s="16" t="s">
        <v>336</v>
      </c>
      <c r="E10" s="16"/>
      <c r="F10" s="16"/>
      <c r="G10" s="18"/>
      <c r="H10" s="16"/>
      <c r="I10" s="16"/>
      <c r="J10" s="16"/>
      <c r="K10" s="16" t="s">
        <v>76</v>
      </c>
      <c r="L10" s="17"/>
      <c r="M10" s="16"/>
      <c r="N10" s="17"/>
      <c r="O10" s="16" t="s">
        <v>337</v>
      </c>
      <c r="P10" s="20" t="s">
        <v>367</v>
      </c>
      <c r="Q10" s="21" t="s">
        <v>1252</v>
      </c>
      <c r="R10" s="22" t="s">
        <v>333</v>
      </c>
    </row>
    <row r="11" spans="1:18" ht="30" x14ac:dyDescent="0.25">
      <c r="A11" s="11"/>
      <c r="B11" s="16" t="s">
        <v>315</v>
      </c>
      <c r="C11" s="16" t="s">
        <v>321</v>
      </c>
      <c r="D11" s="16" t="s">
        <v>338</v>
      </c>
      <c r="E11" s="16">
        <v>20060</v>
      </c>
      <c r="F11" s="16">
        <v>1</v>
      </c>
      <c r="G11" s="18">
        <v>27087.11</v>
      </c>
      <c r="H11" s="16" t="s">
        <v>339</v>
      </c>
      <c r="I11" s="16" t="s">
        <v>112</v>
      </c>
      <c r="J11" s="16" t="s">
        <v>75</v>
      </c>
      <c r="K11" s="16" t="s">
        <v>76</v>
      </c>
      <c r="L11" s="17">
        <v>44866</v>
      </c>
      <c r="M11" s="16"/>
      <c r="N11" s="17"/>
      <c r="O11" s="16" t="s">
        <v>340</v>
      </c>
      <c r="P11" s="20" t="s">
        <v>300</v>
      </c>
      <c r="Q11" s="21" t="s">
        <v>1253</v>
      </c>
      <c r="R11" s="22"/>
    </row>
    <row r="12" spans="1:18" ht="60" x14ac:dyDescent="0.25">
      <c r="A12" s="11"/>
      <c r="B12" s="16" t="s">
        <v>315</v>
      </c>
      <c r="C12" s="16" t="s">
        <v>321</v>
      </c>
      <c r="D12" s="16" t="s">
        <v>341</v>
      </c>
      <c r="E12" s="16">
        <v>20060</v>
      </c>
      <c r="F12" s="16">
        <v>1</v>
      </c>
      <c r="G12" s="18">
        <v>30624.91</v>
      </c>
      <c r="H12" s="16" t="s">
        <v>339</v>
      </c>
      <c r="I12" s="16" t="s">
        <v>112</v>
      </c>
      <c r="J12" s="16" t="s">
        <v>75</v>
      </c>
      <c r="K12" s="16" t="s">
        <v>76</v>
      </c>
      <c r="L12" s="17">
        <v>44866</v>
      </c>
      <c r="M12" s="16"/>
      <c r="N12" s="17"/>
      <c r="O12" s="16" t="s">
        <v>342</v>
      </c>
      <c r="P12" s="20" t="s">
        <v>1097</v>
      </c>
      <c r="Q12" s="21" t="s">
        <v>1254</v>
      </c>
      <c r="R12" s="22"/>
    </row>
    <row r="13" spans="1:18" ht="45" x14ac:dyDescent="0.25">
      <c r="A13" s="11"/>
      <c r="B13" s="16" t="s">
        <v>315</v>
      </c>
      <c r="C13" s="16" t="s">
        <v>321</v>
      </c>
      <c r="D13" s="16" t="s">
        <v>343</v>
      </c>
      <c r="E13" s="16">
        <v>20630</v>
      </c>
      <c r="F13" s="16">
        <v>1</v>
      </c>
      <c r="G13" s="18">
        <v>248846.4</v>
      </c>
      <c r="H13" s="16" t="s">
        <v>344</v>
      </c>
      <c r="I13" s="16" t="s">
        <v>59</v>
      </c>
      <c r="J13" s="16" t="s">
        <v>345</v>
      </c>
      <c r="K13" s="16" t="s">
        <v>76</v>
      </c>
      <c r="L13" s="17">
        <v>44866</v>
      </c>
      <c r="M13" s="16"/>
      <c r="N13" s="17"/>
      <c r="O13" s="16" t="s">
        <v>346</v>
      </c>
      <c r="P13" s="20" t="s">
        <v>325</v>
      </c>
      <c r="Q13" s="21" t="s">
        <v>1255</v>
      </c>
      <c r="R13" s="22"/>
    </row>
    <row r="14" spans="1:18" ht="75" x14ac:dyDescent="0.25">
      <c r="A14" s="11"/>
      <c r="B14" s="16" t="s">
        <v>315</v>
      </c>
      <c r="C14" s="16" t="s">
        <v>347</v>
      </c>
      <c r="D14" s="16" t="s">
        <v>348</v>
      </c>
      <c r="E14" s="16">
        <v>20060</v>
      </c>
      <c r="F14" s="16">
        <v>1</v>
      </c>
      <c r="G14" s="18">
        <v>130000</v>
      </c>
      <c r="H14" s="16" t="s">
        <v>323</v>
      </c>
      <c r="I14" s="16" t="s">
        <v>59</v>
      </c>
      <c r="J14" s="16" t="s">
        <v>75</v>
      </c>
      <c r="K14" s="16" t="s">
        <v>76</v>
      </c>
      <c r="L14" s="17">
        <v>44228</v>
      </c>
      <c r="M14" s="16"/>
      <c r="N14" s="17"/>
      <c r="O14" s="16" t="s">
        <v>349</v>
      </c>
      <c r="P14" s="20" t="s">
        <v>285</v>
      </c>
      <c r="Q14" s="21" t="s">
        <v>1256</v>
      </c>
      <c r="R14" s="22"/>
    </row>
    <row r="15" spans="1:18" ht="30" hidden="1" x14ac:dyDescent="0.25">
      <c r="A15" s="11"/>
      <c r="B15" s="16" t="s">
        <v>315</v>
      </c>
      <c r="C15" s="16" t="s">
        <v>347</v>
      </c>
      <c r="D15" s="16" t="s">
        <v>350</v>
      </c>
      <c r="E15" s="16">
        <v>1627</v>
      </c>
      <c r="F15" s="16">
        <v>1</v>
      </c>
      <c r="G15" s="18">
        <v>500000</v>
      </c>
      <c r="H15" s="16" t="s">
        <v>339</v>
      </c>
      <c r="I15" s="16" t="s">
        <v>112</v>
      </c>
      <c r="J15" s="16" t="s">
        <v>75</v>
      </c>
      <c r="K15" s="16" t="s">
        <v>76</v>
      </c>
      <c r="L15" s="17">
        <v>44287</v>
      </c>
      <c r="M15" s="16"/>
      <c r="N15" s="17"/>
      <c r="O15" s="16" t="s">
        <v>351</v>
      </c>
      <c r="P15" s="20" t="s">
        <v>78</v>
      </c>
      <c r="Q15" s="21" t="s">
        <v>352</v>
      </c>
      <c r="R15" s="22"/>
    </row>
    <row r="16" spans="1:18" ht="45" x14ac:dyDescent="0.25">
      <c r="A16" s="11"/>
      <c r="B16" s="16" t="s">
        <v>315</v>
      </c>
      <c r="C16" s="16" t="s">
        <v>347</v>
      </c>
      <c r="D16" s="16" t="s">
        <v>353</v>
      </c>
      <c r="E16" s="16">
        <v>1627</v>
      </c>
      <c r="F16" s="16">
        <v>1</v>
      </c>
      <c r="G16" s="18">
        <v>500000</v>
      </c>
      <c r="H16" s="16" t="s">
        <v>339</v>
      </c>
      <c r="I16" s="16" t="s">
        <v>112</v>
      </c>
      <c r="J16" s="16" t="s">
        <v>75</v>
      </c>
      <c r="K16" s="16" t="s">
        <v>76</v>
      </c>
      <c r="L16" s="17">
        <v>44287</v>
      </c>
      <c r="M16" s="16"/>
      <c r="N16" s="17"/>
      <c r="O16" s="16" t="s">
        <v>354</v>
      </c>
      <c r="P16" s="20" t="s">
        <v>1097</v>
      </c>
      <c r="Q16" s="21" t="s">
        <v>1257</v>
      </c>
      <c r="R16" s="22"/>
    </row>
    <row r="17" spans="1:18" ht="60" x14ac:dyDescent="0.25">
      <c r="A17" s="11"/>
      <c r="B17" s="16" t="s">
        <v>315</v>
      </c>
      <c r="C17" s="16" t="s">
        <v>347</v>
      </c>
      <c r="D17" s="16" t="s">
        <v>356</v>
      </c>
      <c r="E17" s="16"/>
      <c r="F17" s="16"/>
      <c r="G17" s="18"/>
      <c r="H17" s="16"/>
      <c r="I17" s="16"/>
      <c r="J17" s="16"/>
      <c r="K17" s="16" t="s">
        <v>76</v>
      </c>
      <c r="L17" s="17"/>
      <c r="M17" s="16"/>
      <c r="N17" s="17"/>
      <c r="O17" s="16" t="s">
        <v>357</v>
      </c>
      <c r="P17" s="20" t="s">
        <v>1097</v>
      </c>
      <c r="Q17" s="21" t="s">
        <v>1258</v>
      </c>
      <c r="R17" s="22" t="s">
        <v>333</v>
      </c>
    </row>
    <row r="18" spans="1:18" ht="60" x14ac:dyDescent="0.25">
      <c r="A18" s="11"/>
      <c r="B18" s="16" t="s">
        <v>315</v>
      </c>
      <c r="C18" s="16" t="s">
        <v>347</v>
      </c>
      <c r="D18" s="16" t="s">
        <v>359</v>
      </c>
      <c r="E18" s="16"/>
      <c r="F18" s="16"/>
      <c r="G18" s="18"/>
      <c r="H18" s="16"/>
      <c r="I18" s="16"/>
      <c r="J18" s="16"/>
      <c r="K18" s="16"/>
      <c r="L18" s="17"/>
      <c r="M18" s="16"/>
      <c r="N18" s="17"/>
      <c r="O18" s="16" t="s">
        <v>360</v>
      </c>
      <c r="P18" s="20" t="s">
        <v>115</v>
      </c>
      <c r="Q18" s="21" t="s">
        <v>361</v>
      </c>
      <c r="R18" s="22" t="s">
        <v>333</v>
      </c>
    </row>
    <row r="19" spans="1:18" ht="30" x14ac:dyDescent="0.25">
      <c r="A19" s="11"/>
      <c r="B19" s="16" t="s">
        <v>362</v>
      </c>
      <c r="C19" s="16" t="s">
        <v>363</v>
      </c>
      <c r="D19" s="16" t="s">
        <v>364</v>
      </c>
      <c r="E19" s="16">
        <v>1627</v>
      </c>
      <c r="F19" s="16">
        <v>1</v>
      </c>
      <c r="G19" s="18">
        <v>3215847.84</v>
      </c>
      <c r="H19" s="16" t="s">
        <v>365</v>
      </c>
      <c r="I19" s="16" t="s">
        <v>59</v>
      </c>
      <c r="J19" s="16" t="s">
        <v>140</v>
      </c>
      <c r="K19" s="16" t="s">
        <v>76</v>
      </c>
      <c r="L19" s="17"/>
      <c r="M19" s="16"/>
      <c r="N19" s="17"/>
      <c r="O19" s="16" t="s">
        <v>366</v>
      </c>
      <c r="P19" s="20" t="s">
        <v>285</v>
      </c>
      <c r="Q19" s="21" t="s">
        <v>1259</v>
      </c>
      <c r="R19" s="22"/>
    </row>
    <row r="20" spans="1:18" ht="30" x14ac:dyDescent="0.25">
      <c r="A20" s="11"/>
      <c r="B20" s="16" t="s">
        <v>362</v>
      </c>
      <c r="C20" s="16" t="s">
        <v>363</v>
      </c>
      <c r="D20" s="16" t="s">
        <v>368</v>
      </c>
      <c r="E20" s="16">
        <v>1627</v>
      </c>
      <c r="F20" s="16">
        <v>1</v>
      </c>
      <c r="G20" s="18">
        <v>1454828.4</v>
      </c>
      <c r="H20" s="16" t="s">
        <v>365</v>
      </c>
      <c r="I20" s="16" t="s">
        <v>59</v>
      </c>
      <c r="J20" s="16" t="s">
        <v>140</v>
      </c>
      <c r="K20" s="16" t="s">
        <v>76</v>
      </c>
      <c r="L20" s="17"/>
      <c r="M20" s="16"/>
      <c r="N20" s="17"/>
      <c r="O20" s="16" t="s">
        <v>366</v>
      </c>
      <c r="P20" s="20" t="s">
        <v>285</v>
      </c>
      <c r="Q20" s="21" t="s">
        <v>1259</v>
      </c>
      <c r="R20" s="22"/>
    </row>
    <row r="21" spans="1:18" ht="30" x14ac:dyDescent="0.25">
      <c r="A21" s="11"/>
      <c r="B21" s="16" t="s">
        <v>362</v>
      </c>
      <c r="C21" s="16" t="s">
        <v>363</v>
      </c>
      <c r="D21" s="16" t="s">
        <v>369</v>
      </c>
      <c r="E21" s="16">
        <v>1627</v>
      </c>
      <c r="F21" s="16">
        <v>1</v>
      </c>
      <c r="G21" s="18">
        <v>1392579.6</v>
      </c>
      <c r="H21" s="16" t="s">
        <v>365</v>
      </c>
      <c r="I21" s="16" t="s">
        <v>59</v>
      </c>
      <c r="J21" s="16" t="s">
        <v>140</v>
      </c>
      <c r="K21" s="16" t="s">
        <v>76</v>
      </c>
      <c r="L21" s="17"/>
      <c r="M21" s="16"/>
      <c r="N21" s="17"/>
      <c r="O21" s="16" t="s">
        <v>366</v>
      </c>
      <c r="P21" s="20" t="s">
        <v>285</v>
      </c>
      <c r="Q21" s="21" t="s">
        <v>1259</v>
      </c>
      <c r="R21" s="22"/>
    </row>
    <row r="22" spans="1:18" ht="45" hidden="1" x14ac:dyDescent="0.25">
      <c r="A22" s="11"/>
      <c r="B22" s="16" t="s">
        <v>362</v>
      </c>
      <c r="C22" s="16" t="s">
        <v>363</v>
      </c>
      <c r="D22" s="16" t="s">
        <v>370</v>
      </c>
      <c r="E22" s="16">
        <v>1627</v>
      </c>
      <c r="F22" s="16">
        <v>1</v>
      </c>
      <c r="G22" s="18">
        <v>609000</v>
      </c>
      <c r="H22" s="16" t="s">
        <v>365</v>
      </c>
      <c r="I22" s="16" t="s">
        <v>59</v>
      </c>
      <c r="J22" s="16" t="s">
        <v>140</v>
      </c>
      <c r="K22" s="16" t="s">
        <v>61</v>
      </c>
      <c r="L22" s="17"/>
      <c r="M22" s="16" t="s">
        <v>371</v>
      </c>
      <c r="N22" s="17">
        <v>44862</v>
      </c>
      <c r="O22" s="16" t="s">
        <v>372</v>
      </c>
      <c r="P22" s="20" t="s">
        <v>64</v>
      </c>
      <c r="Q22" s="21"/>
      <c r="R22" s="22" t="s">
        <v>373</v>
      </c>
    </row>
    <row r="23" spans="1:18" ht="30" hidden="1" x14ac:dyDescent="0.25">
      <c r="A23" s="11"/>
      <c r="B23" s="16" t="s">
        <v>362</v>
      </c>
      <c r="C23" s="16" t="s">
        <v>363</v>
      </c>
      <c r="D23" s="16" t="s">
        <v>374</v>
      </c>
      <c r="E23" s="16">
        <v>2771</v>
      </c>
      <c r="F23" s="16">
        <v>1</v>
      </c>
      <c r="G23" s="18">
        <v>1208404.68</v>
      </c>
      <c r="H23" s="16" t="s">
        <v>365</v>
      </c>
      <c r="I23" s="16" t="s">
        <v>59</v>
      </c>
      <c r="J23" s="16" t="s">
        <v>140</v>
      </c>
      <c r="K23" s="16" t="s">
        <v>61</v>
      </c>
      <c r="L23" s="17"/>
      <c r="M23" s="16" t="s">
        <v>375</v>
      </c>
      <c r="N23" s="17">
        <v>44991</v>
      </c>
      <c r="O23" s="16" t="s">
        <v>376</v>
      </c>
      <c r="P23" s="20" t="s">
        <v>64</v>
      </c>
      <c r="Q23" s="21" t="s">
        <v>377</v>
      </c>
      <c r="R23" s="22" t="s">
        <v>378</v>
      </c>
    </row>
    <row r="24" spans="1:18" ht="45" hidden="1" x14ac:dyDescent="0.25">
      <c r="A24" s="11"/>
      <c r="B24" s="16" t="s">
        <v>362</v>
      </c>
      <c r="C24" s="16" t="s">
        <v>363</v>
      </c>
      <c r="D24" s="16" t="s">
        <v>379</v>
      </c>
      <c r="E24" s="16">
        <v>2771</v>
      </c>
      <c r="F24" s="16">
        <v>1</v>
      </c>
      <c r="G24" s="18">
        <v>90604.68</v>
      </c>
      <c r="H24" s="16" t="s">
        <v>365</v>
      </c>
      <c r="I24" s="16" t="s">
        <v>59</v>
      </c>
      <c r="J24" s="16" t="s">
        <v>140</v>
      </c>
      <c r="K24" s="16" t="s">
        <v>76</v>
      </c>
      <c r="L24" s="17">
        <v>44501</v>
      </c>
      <c r="M24" s="16"/>
      <c r="N24" s="17"/>
      <c r="O24" s="16" t="s">
        <v>380</v>
      </c>
      <c r="P24" s="20" t="s">
        <v>87</v>
      </c>
      <c r="Q24" s="21" t="s">
        <v>381</v>
      </c>
      <c r="R24" s="22"/>
    </row>
    <row r="25" spans="1:18" ht="30" hidden="1" x14ac:dyDescent="0.25">
      <c r="A25" s="11"/>
      <c r="B25" s="16" t="s">
        <v>362</v>
      </c>
      <c r="C25" s="16" t="s">
        <v>363</v>
      </c>
      <c r="D25" s="16" t="s">
        <v>382</v>
      </c>
      <c r="E25" s="16">
        <v>2771</v>
      </c>
      <c r="F25" s="16">
        <v>1</v>
      </c>
      <c r="G25" s="18">
        <v>95662.080000000002</v>
      </c>
      <c r="H25" s="16" t="s">
        <v>365</v>
      </c>
      <c r="I25" s="16" t="s">
        <v>59</v>
      </c>
      <c r="J25" s="16" t="s">
        <v>140</v>
      </c>
      <c r="K25" s="16" t="s">
        <v>61</v>
      </c>
      <c r="L25" s="17"/>
      <c r="M25" s="16" t="s">
        <v>383</v>
      </c>
      <c r="N25" s="17">
        <v>44862</v>
      </c>
      <c r="O25" s="16" t="s">
        <v>384</v>
      </c>
      <c r="P25" s="20" t="s">
        <v>87</v>
      </c>
      <c r="Q25" s="21" t="s">
        <v>385</v>
      </c>
      <c r="R25" s="22" t="s">
        <v>386</v>
      </c>
    </row>
    <row r="26" spans="1:18" ht="30" x14ac:dyDescent="0.25">
      <c r="A26" s="11"/>
      <c r="B26" s="30" t="s">
        <v>362</v>
      </c>
      <c r="C26" s="30" t="s">
        <v>363</v>
      </c>
      <c r="D26" s="30" t="s">
        <v>387</v>
      </c>
      <c r="E26" s="30">
        <v>2771</v>
      </c>
      <c r="F26" s="30">
        <v>1</v>
      </c>
      <c r="G26" s="33" t="s">
        <v>388</v>
      </c>
      <c r="H26" s="30" t="s">
        <v>389</v>
      </c>
      <c r="I26" s="30" t="s">
        <v>59</v>
      </c>
      <c r="J26" s="30" t="s">
        <v>140</v>
      </c>
      <c r="K26" s="30" t="s">
        <v>76</v>
      </c>
      <c r="L26" s="32">
        <v>44652</v>
      </c>
      <c r="M26" s="31"/>
      <c r="N26" s="32"/>
      <c r="O26" s="31" t="s">
        <v>390</v>
      </c>
      <c r="P26" s="20" t="s">
        <v>1097</v>
      </c>
      <c r="Q26" s="21" t="s">
        <v>1260</v>
      </c>
      <c r="R26" s="22"/>
    </row>
    <row r="27" spans="1:18" ht="30" x14ac:dyDescent="0.25">
      <c r="A27" s="11"/>
      <c r="B27" s="30" t="s">
        <v>362</v>
      </c>
      <c r="C27" s="30" t="s">
        <v>363</v>
      </c>
      <c r="D27" s="30" t="s">
        <v>391</v>
      </c>
      <c r="E27" s="30">
        <v>2771</v>
      </c>
      <c r="F27" s="30">
        <v>1</v>
      </c>
      <c r="G27" s="33" t="s">
        <v>388</v>
      </c>
      <c r="H27" s="30" t="s">
        <v>389</v>
      </c>
      <c r="I27" s="30" t="s">
        <v>59</v>
      </c>
      <c r="J27" s="30" t="s">
        <v>140</v>
      </c>
      <c r="K27" s="30" t="s">
        <v>76</v>
      </c>
      <c r="L27" s="32">
        <v>44652</v>
      </c>
      <c r="M27" s="31"/>
      <c r="N27" s="32"/>
      <c r="O27" s="31" t="s">
        <v>392</v>
      </c>
      <c r="P27" s="20" t="s">
        <v>300</v>
      </c>
      <c r="Q27" s="21" t="s">
        <v>393</v>
      </c>
      <c r="R27" s="22"/>
    </row>
    <row r="28" spans="1:18" ht="30" hidden="1" x14ac:dyDescent="0.25">
      <c r="A28" s="11"/>
      <c r="B28" s="16" t="s">
        <v>362</v>
      </c>
      <c r="C28" s="16" t="s">
        <v>363</v>
      </c>
      <c r="D28" s="16" t="s">
        <v>394</v>
      </c>
      <c r="E28" s="16">
        <v>2658</v>
      </c>
      <c r="F28" s="16">
        <v>1</v>
      </c>
      <c r="G28" s="18">
        <v>49896</v>
      </c>
      <c r="H28" s="16" t="s">
        <v>365</v>
      </c>
      <c r="I28" s="16" t="s">
        <v>59</v>
      </c>
      <c r="J28" s="16" t="s">
        <v>140</v>
      </c>
      <c r="K28" s="16" t="s">
        <v>61</v>
      </c>
      <c r="L28" s="17"/>
      <c r="M28" s="16" t="s">
        <v>395</v>
      </c>
      <c r="N28" s="17">
        <v>45323</v>
      </c>
      <c r="O28" s="16" t="s">
        <v>396</v>
      </c>
      <c r="P28" s="20" t="s">
        <v>64</v>
      </c>
      <c r="Q28" s="21" t="s">
        <v>397</v>
      </c>
      <c r="R28" s="22"/>
    </row>
    <row r="29" spans="1:18" ht="30" hidden="1" x14ac:dyDescent="0.25">
      <c r="A29" s="11"/>
      <c r="B29" s="16" t="s">
        <v>362</v>
      </c>
      <c r="C29" s="16" t="s">
        <v>363</v>
      </c>
      <c r="D29" s="16" t="s">
        <v>398</v>
      </c>
      <c r="E29" s="16">
        <v>2658</v>
      </c>
      <c r="F29" s="16">
        <v>1</v>
      </c>
      <c r="G29" s="18">
        <v>21170.16</v>
      </c>
      <c r="H29" s="16" t="s">
        <v>365</v>
      </c>
      <c r="I29" s="16" t="s">
        <v>59</v>
      </c>
      <c r="J29" s="16" t="s">
        <v>140</v>
      </c>
      <c r="K29" s="16" t="s">
        <v>61</v>
      </c>
      <c r="L29" s="17"/>
      <c r="M29" s="16" t="s">
        <v>399</v>
      </c>
      <c r="N29" s="17">
        <v>45323</v>
      </c>
      <c r="O29" s="16" t="s">
        <v>396</v>
      </c>
      <c r="P29" s="20" t="s">
        <v>64</v>
      </c>
      <c r="Q29" s="21" t="s">
        <v>397</v>
      </c>
      <c r="R29" s="22"/>
    </row>
    <row r="30" spans="1:18" ht="30" hidden="1" x14ac:dyDescent="0.25">
      <c r="A30" s="11"/>
      <c r="B30" s="16" t="s">
        <v>362</v>
      </c>
      <c r="C30" s="16" t="s">
        <v>363</v>
      </c>
      <c r="D30" s="16" t="s">
        <v>400</v>
      </c>
      <c r="E30" s="16">
        <v>2658</v>
      </c>
      <c r="F30" s="16">
        <v>1</v>
      </c>
      <c r="G30" s="18">
        <v>47520</v>
      </c>
      <c r="H30" s="16" t="s">
        <v>365</v>
      </c>
      <c r="I30" s="16" t="s">
        <v>59</v>
      </c>
      <c r="J30" s="16" t="s">
        <v>140</v>
      </c>
      <c r="K30" s="16" t="s">
        <v>61</v>
      </c>
      <c r="L30" s="17"/>
      <c r="M30" s="16" t="s">
        <v>401</v>
      </c>
      <c r="N30" s="17">
        <v>45323</v>
      </c>
      <c r="O30" s="16" t="s">
        <v>396</v>
      </c>
      <c r="P30" s="20" t="s">
        <v>64</v>
      </c>
      <c r="Q30" s="21" t="s">
        <v>397</v>
      </c>
      <c r="R30" s="22"/>
    </row>
    <row r="31" spans="1:18" ht="30" hidden="1" x14ac:dyDescent="0.25">
      <c r="A31" s="11"/>
      <c r="B31" s="16" t="s">
        <v>362</v>
      </c>
      <c r="C31" s="16" t="s">
        <v>363</v>
      </c>
      <c r="D31" s="16" t="s">
        <v>402</v>
      </c>
      <c r="E31" s="16">
        <v>2658</v>
      </c>
      <c r="F31" s="16">
        <v>1</v>
      </c>
      <c r="G31" s="18">
        <v>22750.199999999997</v>
      </c>
      <c r="H31" s="16" t="s">
        <v>365</v>
      </c>
      <c r="I31" s="16" t="s">
        <v>59</v>
      </c>
      <c r="J31" s="16" t="s">
        <v>140</v>
      </c>
      <c r="K31" s="16" t="s">
        <v>61</v>
      </c>
      <c r="L31" s="17"/>
      <c r="M31" s="16" t="s">
        <v>403</v>
      </c>
      <c r="N31" s="17">
        <v>45292</v>
      </c>
      <c r="O31" s="16" t="s">
        <v>396</v>
      </c>
      <c r="P31" s="20" t="s">
        <v>64</v>
      </c>
      <c r="Q31" s="21" t="s">
        <v>397</v>
      </c>
      <c r="R31" s="22"/>
    </row>
    <row r="32" spans="1:18" ht="30" hidden="1" x14ac:dyDescent="0.25">
      <c r="A32" s="11"/>
      <c r="B32" s="16" t="s">
        <v>362</v>
      </c>
      <c r="C32" s="16" t="s">
        <v>363</v>
      </c>
      <c r="D32" s="16" t="s">
        <v>404</v>
      </c>
      <c r="E32" s="16">
        <v>2658</v>
      </c>
      <c r="F32" s="16">
        <v>1</v>
      </c>
      <c r="G32" s="18">
        <v>23760</v>
      </c>
      <c r="H32" s="16" t="s">
        <v>365</v>
      </c>
      <c r="I32" s="16" t="s">
        <v>59</v>
      </c>
      <c r="J32" s="16" t="s">
        <v>140</v>
      </c>
      <c r="K32" s="16" t="s">
        <v>61</v>
      </c>
      <c r="L32" s="17"/>
      <c r="M32" s="16" t="s">
        <v>405</v>
      </c>
      <c r="N32" s="17">
        <v>44986</v>
      </c>
      <c r="O32" s="16" t="s">
        <v>406</v>
      </c>
      <c r="P32" s="20" t="s">
        <v>64</v>
      </c>
      <c r="Q32" s="21" t="s">
        <v>407</v>
      </c>
      <c r="R32" s="22"/>
    </row>
    <row r="33" spans="1:18" ht="30" hidden="1" x14ac:dyDescent="0.25">
      <c r="A33" s="11"/>
      <c r="B33" s="16" t="s">
        <v>362</v>
      </c>
      <c r="C33" s="16" t="s">
        <v>363</v>
      </c>
      <c r="D33" s="16" t="s">
        <v>408</v>
      </c>
      <c r="E33" s="16">
        <v>2658</v>
      </c>
      <c r="F33" s="16">
        <v>1</v>
      </c>
      <c r="G33" s="18">
        <v>39600</v>
      </c>
      <c r="H33" s="16" t="s">
        <v>365</v>
      </c>
      <c r="I33" s="16" t="s">
        <v>59</v>
      </c>
      <c r="J33" s="16" t="s">
        <v>140</v>
      </c>
      <c r="K33" s="16" t="s">
        <v>61</v>
      </c>
      <c r="L33" s="17"/>
      <c r="M33" s="16" t="s">
        <v>409</v>
      </c>
      <c r="N33" s="17">
        <v>45147</v>
      </c>
      <c r="O33" s="16" t="s">
        <v>410</v>
      </c>
      <c r="P33" s="20" t="s">
        <v>64</v>
      </c>
      <c r="Q33" s="21" t="s">
        <v>407</v>
      </c>
      <c r="R33" s="22"/>
    </row>
    <row r="34" spans="1:18" ht="30" hidden="1" x14ac:dyDescent="0.25">
      <c r="A34" s="11"/>
      <c r="B34" s="16" t="s">
        <v>362</v>
      </c>
      <c r="C34" s="16" t="s">
        <v>411</v>
      </c>
      <c r="D34" s="16" t="s">
        <v>412</v>
      </c>
      <c r="E34" s="16">
        <v>3557</v>
      </c>
      <c r="F34" s="16">
        <v>1</v>
      </c>
      <c r="G34" s="18">
        <v>10200</v>
      </c>
      <c r="H34" s="16" t="s">
        <v>365</v>
      </c>
      <c r="I34" s="16" t="s">
        <v>59</v>
      </c>
      <c r="J34" s="16" t="s">
        <v>140</v>
      </c>
      <c r="K34" s="16" t="s">
        <v>61</v>
      </c>
      <c r="L34" s="17"/>
      <c r="M34" s="16" t="s">
        <v>413</v>
      </c>
      <c r="N34" s="17">
        <v>44958</v>
      </c>
      <c r="O34" s="16" t="s">
        <v>414</v>
      </c>
      <c r="P34" s="20" t="s">
        <v>64</v>
      </c>
      <c r="Q34" s="21" t="s">
        <v>407</v>
      </c>
      <c r="R34" s="22"/>
    </row>
    <row r="35" spans="1:18" ht="30" hidden="1" x14ac:dyDescent="0.25">
      <c r="A35" s="11"/>
      <c r="B35" s="16" t="s">
        <v>362</v>
      </c>
      <c r="C35" s="16" t="s">
        <v>411</v>
      </c>
      <c r="D35" s="16" t="s">
        <v>415</v>
      </c>
      <c r="E35" s="16">
        <v>3557</v>
      </c>
      <c r="F35" s="16">
        <v>1</v>
      </c>
      <c r="G35" s="18">
        <v>7668</v>
      </c>
      <c r="H35" s="16" t="s">
        <v>365</v>
      </c>
      <c r="I35" s="16" t="s">
        <v>59</v>
      </c>
      <c r="J35" s="16" t="s">
        <v>140</v>
      </c>
      <c r="K35" s="16" t="s">
        <v>61</v>
      </c>
      <c r="L35" s="17"/>
      <c r="M35" s="16" t="s">
        <v>416</v>
      </c>
      <c r="N35" s="17">
        <v>44537</v>
      </c>
      <c r="O35" s="16" t="s">
        <v>417</v>
      </c>
      <c r="P35" s="20" t="s">
        <v>78</v>
      </c>
      <c r="Q35" s="21" t="s">
        <v>418</v>
      </c>
      <c r="R35" s="22"/>
    </row>
    <row r="36" spans="1:18" ht="30" hidden="1" x14ac:dyDescent="0.25">
      <c r="A36" s="11"/>
      <c r="B36" s="16" t="s">
        <v>362</v>
      </c>
      <c r="C36" s="16" t="s">
        <v>411</v>
      </c>
      <c r="D36" s="16" t="s">
        <v>419</v>
      </c>
      <c r="E36" s="16">
        <v>3557</v>
      </c>
      <c r="F36" s="16">
        <v>1</v>
      </c>
      <c r="G36" s="18">
        <v>24000</v>
      </c>
      <c r="H36" s="16" t="s">
        <v>365</v>
      </c>
      <c r="I36" s="16" t="s">
        <v>59</v>
      </c>
      <c r="J36" s="16" t="s">
        <v>140</v>
      </c>
      <c r="K36" s="16" t="s">
        <v>61</v>
      </c>
      <c r="L36" s="17"/>
      <c r="M36" s="16" t="s">
        <v>416</v>
      </c>
      <c r="N36" s="17">
        <v>44537</v>
      </c>
      <c r="O36" s="16" t="s">
        <v>417</v>
      </c>
      <c r="P36" s="20" t="s">
        <v>78</v>
      </c>
      <c r="Q36" s="21" t="s">
        <v>418</v>
      </c>
      <c r="R36" s="22"/>
    </row>
    <row r="37" spans="1:18" ht="30" hidden="1" x14ac:dyDescent="0.25">
      <c r="A37" s="11"/>
      <c r="B37" s="16" t="s">
        <v>362</v>
      </c>
      <c r="C37" s="16" t="s">
        <v>411</v>
      </c>
      <c r="D37" s="16" t="s">
        <v>420</v>
      </c>
      <c r="E37" s="16">
        <v>3557</v>
      </c>
      <c r="F37" s="16">
        <v>1</v>
      </c>
      <c r="G37" s="18">
        <v>8388</v>
      </c>
      <c r="H37" s="16" t="s">
        <v>365</v>
      </c>
      <c r="I37" s="16" t="s">
        <v>59</v>
      </c>
      <c r="J37" s="16" t="s">
        <v>140</v>
      </c>
      <c r="K37" s="16" t="s">
        <v>61</v>
      </c>
      <c r="L37" s="17"/>
      <c r="M37" s="16" t="s">
        <v>416</v>
      </c>
      <c r="N37" s="17">
        <v>44537</v>
      </c>
      <c r="O37" s="16" t="s">
        <v>417</v>
      </c>
      <c r="P37" s="20" t="s">
        <v>78</v>
      </c>
      <c r="Q37" s="21" t="s">
        <v>418</v>
      </c>
      <c r="R37" s="22"/>
    </row>
    <row r="38" spans="1:18" ht="30" hidden="1" x14ac:dyDescent="0.25">
      <c r="A38" s="11"/>
      <c r="B38" s="16" t="s">
        <v>362</v>
      </c>
      <c r="C38" s="16" t="s">
        <v>411</v>
      </c>
      <c r="D38" s="16" t="s">
        <v>421</v>
      </c>
      <c r="E38" s="16">
        <v>3557</v>
      </c>
      <c r="F38" s="16">
        <v>1</v>
      </c>
      <c r="G38" s="18">
        <v>7776</v>
      </c>
      <c r="H38" s="16" t="s">
        <v>365</v>
      </c>
      <c r="I38" s="16" t="s">
        <v>59</v>
      </c>
      <c r="J38" s="16" t="s">
        <v>140</v>
      </c>
      <c r="K38" s="16" t="s">
        <v>61</v>
      </c>
      <c r="L38" s="17"/>
      <c r="M38" s="16" t="s">
        <v>422</v>
      </c>
      <c r="N38" s="17">
        <v>45137</v>
      </c>
      <c r="O38" s="16" t="s">
        <v>423</v>
      </c>
      <c r="P38" s="20" t="s">
        <v>64</v>
      </c>
      <c r="Q38" s="21" t="s">
        <v>407</v>
      </c>
      <c r="R38" s="22"/>
    </row>
    <row r="39" spans="1:18" ht="30" hidden="1" x14ac:dyDescent="0.25">
      <c r="A39" s="11"/>
      <c r="B39" s="16" t="s">
        <v>362</v>
      </c>
      <c r="C39" s="16" t="s">
        <v>411</v>
      </c>
      <c r="D39" s="16" t="s">
        <v>424</v>
      </c>
      <c r="E39" s="16">
        <v>3557</v>
      </c>
      <c r="F39" s="16">
        <v>1</v>
      </c>
      <c r="G39" s="18">
        <v>4788</v>
      </c>
      <c r="H39" s="16" t="s">
        <v>365</v>
      </c>
      <c r="I39" s="16" t="s">
        <v>59</v>
      </c>
      <c r="J39" s="16" t="s">
        <v>140</v>
      </c>
      <c r="K39" s="16" t="s">
        <v>61</v>
      </c>
      <c r="L39" s="17"/>
      <c r="M39" s="16" t="s">
        <v>425</v>
      </c>
      <c r="N39" s="17">
        <v>44672</v>
      </c>
      <c r="O39" s="16" t="s">
        <v>426</v>
      </c>
      <c r="P39" s="20" t="s">
        <v>78</v>
      </c>
      <c r="Q39" s="21" t="s">
        <v>427</v>
      </c>
      <c r="R39" s="22" t="s">
        <v>428</v>
      </c>
    </row>
    <row r="40" spans="1:18" ht="30" hidden="1" x14ac:dyDescent="0.25">
      <c r="A40" s="11"/>
      <c r="B40" s="16" t="s">
        <v>362</v>
      </c>
      <c r="C40" s="16" t="s">
        <v>411</v>
      </c>
      <c r="D40" s="16" t="s">
        <v>429</v>
      </c>
      <c r="E40" s="16">
        <v>3557</v>
      </c>
      <c r="F40" s="16">
        <v>1</v>
      </c>
      <c r="G40" s="18">
        <v>8364</v>
      </c>
      <c r="H40" s="16" t="s">
        <v>365</v>
      </c>
      <c r="I40" s="16" t="s">
        <v>59</v>
      </c>
      <c r="J40" s="16" t="s">
        <v>140</v>
      </c>
      <c r="K40" s="16" t="s">
        <v>61</v>
      </c>
      <c r="L40" s="17"/>
      <c r="M40" s="16" t="s">
        <v>430</v>
      </c>
      <c r="N40" s="17">
        <v>44658</v>
      </c>
      <c r="O40" s="16" t="s">
        <v>431</v>
      </c>
      <c r="P40" s="20" t="s">
        <v>78</v>
      </c>
      <c r="Q40" s="21" t="s">
        <v>432</v>
      </c>
      <c r="R40" s="22" t="s">
        <v>433</v>
      </c>
    </row>
    <row r="41" spans="1:18" ht="30" hidden="1" x14ac:dyDescent="0.25">
      <c r="A41" s="11"/>
      <c r="B41" s="16" t="s">
        <v>362</v>
      </c>
      <c r="C41" s="16" t="s">
        <v>411</v>
      </c>
      <c r="D41" s="16" t="s">
        <v>434</v>
      </c>
      <c r="E41" s="16">
        <v>3557</v>
      </c>
      <c r="F41" s="16">
        <v>1</v>
      </c>
      <c r="G41" s="18">
        <v>18480</v>
      </c>
      <c r="H41" s="16" t="s">
        <v>365</v>
      </c>
      <c r="I41" s="16" t="s">
        <v>59</v>
      </c>
      <c r="J41" s="16" t="s">
        <v>140</v>
      </c>
      <c r="K41" s="16" t="s">
        <v>61</v>
      </c>
      <c r="L41" s="17"/>
      <c r="M41" s="16" t="s">
        <v>435</v>
      </c>
      <c r="N41" s="17">
        <v>44674</v>
      </c>
      <c r="O41" s="16" t="s">
        <v>436</v>
      </c>
      <c r="P41" s="20" t="s">
        <v>78</v>
      </c>
      <c r="Q41" s="21" t="s">
        <v>437</v>
      </c>
      <c r="R41" s="22" t="s">
        <v>438</v>
      </c>
    </row>
    <row r="42" spans="1:18" ht="30" hidden="1" x14ac:dyDescent="0.25">
      <c r="A42" s="11"/>
      <c r="B42" s="16" t="s">
        <v>362</v>
      </c>
      <c r="C42" s="16" t="s">
        <v>411</v>
      </c>
      <c r="D42" s="16" t="s">
        <v>439</v>
      </c>
      <c r="E42" s="16">
        <v>3557</v>
      </c>
      <c r="F42" s="16">
        <v>1</v>
      </c>
      <c r="G42" s="18">
        <v>22800</v>
      </c>
      <c r="H42" s="16" t="s">
        <v>365</v>
      </c>
      <c r="I42" s="16" t="s">
        <v>59</v>
      </c>
      <c r="J42" s="16" t="s">
        <v>140</v>
      </c>
      <c r="K42" s="16" t="s">
        <v>61</v>
      </c>
      <c r="L42" s="17"/>
      <c r="M42" s="16" t="s">
        <v>440</v>
      </c>
      <c r="N42" s="17">
        <v>45332</v>
      </c>
      <c r="O42" s="16" t="s">
        <v>441</v>
      </c>
      <c r="P42" s="20" t="s">
        <v>64</v>
      </c>
      <c r="Q42" s="21" t="s">
        <v>397</v>
      </c>
      <c r="R42" s="22"/>
    </row>
    <row r="43" spans="1:18" ht="30" hidden="1" x14ac:dyDescent="0.25">
      <c r="A43" s="11"/>
      <c r="B43" s="16" t="s">
        <v>362</v>
      </c>
      <c r="C43" s="16" t="s">
        <v>411</v>
      </c>
      <c r="D43" s="16" t="s">
        <v>442</v>
      </c>
      <c r="E43" s="16">
        <v>3557</v>
      </c>
      <c r="F43" s="16">
        <v>1</v>
      </c>
      <c r="G43" s="18">
        <v>9360</v>
      </c>
      <c r="H43" s="16" t="s">
        <v>365</v>
      </c>
      <c r="I43" s="16" t="s">
        <v>59</v>
      </c>
      <c r="J43" s="16" t="s">
        <v>140</v>
      </c>
      <c r="K43" s="16" t="s">
        <v>61</v>
      </c>
      <c r="L43" s="17"/>
      <c r="M43" s="16" t="s">
        <v>443</v>
      </c>
      <c r="N43" s="17">
        <v>44674</v>
      </c>
      <c r="O43" s="16" t="s">
        <v>444</v>
      </c>
      <c r="P43" s="20" t="s">
        <v>78</v>
      </c>
      <c r="Q43" s="21" t="s">
        <v>445</v>
      </c>
      <c r="R43" s="22" t="s">
        <v>438</v>
      </c>
    </row>
    <row r="44" spans="1:18" ht="30" x14ac:dyDescent="0.25">
      <c r="A44" s="11"/>
      <c r="B44" s="16" t="s">
        <v>362</v>
      </c>
      <c r="C44" s="16" t="s">
        <v>411</v>
      </c>
      <c r="D44" s="16" t="s">
        <v>446</v>
      </c>
      <c r="E44" s="16">
        <v>3557</v>
      </c>
      <c r="F44" s="16">
        <v>1</v>
      </c>
      <c r="G44" s="18">
        <v>139680</v>
      </c>
      <c r="H44" s="16" t="s">
        <v>365</v>
      </c>
      <c r="I44" s="16" t="s">
        <v>59</v>
      </c>
      <c r="J44" s="16" t="s">
        <v>140</v>
      </c>
      <c r="K44" s="16" t="s">
        <v>61</v>
      </c>
      <c r="L44" s="17"/>
      <c r="M44" s="16" t="s">
        <v>447</v>
      </c>
      <c r="N44" s="17">
        <v>44963</v>
      </c>
      <c r="O44" s="16" t="s">
        <v>448</v>
      </c>
      <c r="P44" s="20" t="s">
        <v>115</v>
      </c>
      <c r="Q44" s="21" t="s">
        <v>449</v>
      </c>
      <c r="R44" s="22"/>
    </row>
    <row r="45" spans="1:18" ht="30" x14ac:dyDescent="0.25">
      <c r="A45" s="11"/>
      <c r="B45" s="16" t="s">
        <v>362</v>
      </c>
      <c r="C45" s="16" t="s">
        <v>411</v>
      </c>
      <c r="D45" s="16" t="s">
        <v>450</v>
      </c>
      <c r="E45" s="16">
        <v>3557</v>
      </c>
      <c r="F45" s="16">
        <v>1</v>
      </c>
      <c r="G45" s="18">
        <v>124236.59999999999</v>
      </c>
      <c r="H45" s="16" t="s">
        <v>365</v>
      </c>
      <c r="I45" s="16" t="s">
        <v>59</v>
      </c>
      <c r="J45" s="16" t="s">
        <v>140</v>
      </c>
      <c r="K45" s="16" t="s">
        <v>61</v>
      </c>
      <c r="L45" s="17"/>
      <c r="M45" s="16" t="s">
        <v>451</v>
      </c>
      <c r="N45" s="17"/>
      <c r="O45" s="16" t="s">
        <v>448</v>
      </c>
      <c r="P45" s="20" t="s">
        <v>115</v>
      </c>
      <c r="Q45" s="21" t="s">
        <v>449</v>
      </c>
      <c r="R45" s="22"/>
    </row>
    <row r="46" spans="1:18" ht="30" hidden="1" x14ac:dyDescent="0.25">
      <c r="A46" s="11"/>
      <c r="B46" s="16" t="s">
        <v>362</v>
      </c>
      <c r="C46" s="16" t="s">
        <v>411</v>
      </c>
      <c r="D46" s="16" t="s">
        <v>452</v>
      </c>
      <c r="E46" s="16">
        <v>3557</v>
      </c>
      <c r="F46" s="16">
        <v>1</v>
      </c>
      <c r="G46" s="18">
        <v>18711.48</v>
      </c>
      <c r="H46" s="16" t="s">
        <v>365</v>
      </c>
      <c r="I46" s="16" t="s">
        <v>59</v>
      </c>
      <c r="J46" s="16" t="s">
        <v>140</v>
      </c>
      <c r="K46" s="16" t="s">
        <v>61</v>
      </c>
      <c r="L46" s="17"/>
      <c r="M46" s="16" t="s">
        <v>453</v>
      </c>
      <c r="N46" s="17">
        <v>45069</v>
      </c>
      <c r="O46" s="16" t="s">
        <v>454</v>
      </c>
      <c r="P46" s="20" t="s">
        <v>64</v>
      </c>
      <c r="Q46" s="21" t="s">
        <v>407</v>
      </c>
      <c r="R46" s="22"/>
    </row>
    <row r="47" spans="1:18" ht="30" hidden="1" x14ac:dyDescent="0.25">
      <c r="A47" s="11"/>
      <c r="B47" s="16" t="s">
        <v>362</v>
      </c>
      <c r="C47" s="16" t="s">
        <v>411</v>
      </c>
      <c r="D47" s="16" t="s">
        <v>455</v>
      </c>
      <c r="E47" s="16">
        <v>3557</v>
      </c>
      <c r="F47" s="16">
        <v>1</v>
      </c>
      <c r="G47" s="18">
        <v>64648.08</v>
      </c>
      <c r="H47" s="16" t="s">
        <v>365</v>
      </c>
      <c r="I47" s="16" t="s">
        <v>59</v>
      </c>
      <c r="J47" s="16" t="s">
        <v>140</v>
      </c>
      <c r="K47" s="16" t="s">
        <v>61</v>
      </c>
      <c r="L47" s="17"/>
      <c r="M47" s="16" t="s">
        <v>456</v>
      </c>
      <c r="N47" s="17">
        <v>45069</v>
      </c>
      <c r="O47" s="16" t="s">
        <v>457</v>
      </c>
      <c r="P47" s="20" t="s">
        <v>64</v>
      </c>
      <c r="Q47" s="21" t="s">
        <v>407</v>
      </c>
      <c r="R47" s="22"/>
    </row>
    <row r="48" spans="1:18" ht="30" hidden="1" x14ac:dyDescent="0.25">
      <c r="A48" s="11"/>
      <c r="B48" s="16" t="s">
        <v>362</v>
      </c>
      <c r="C48" s="16" t="s">
        <v>411</v>
      </c>
      <c r="D48" s="16" t="s">
        <v>458</v>
      </c>
      <c r="E48" s="16">
        <v>3557</v>
      </c>
      <c r="F48" s="16">
        <v>1</v>
      </c>
      <c r="G48" s="18">
        <v>20952</v>
      </c>
      <c r="H48" s="16" t="s">
        <v>365</v>
      </c>
      <c r="I48" s="16" t="s">
        <v>59</v>
      </c>
      <c r="J48" s="16" t="s">
        <v>140</v>
      </c>
      <c r="K48" s="16" t="s">
        <v>76</v>
      </c>
      <c r="L48" s="17">
        <v>44850</v>
      </c>
      <c r="M48" s="16"/>
      <c r="N48" s="17"/>
      <c r="O48" s="16" t="s">
        <v>459</v>
      </c>
      <c r="P48" s="20" t="s">
        <v>78</v>
      </c>
      <c r="Q48" s="21" t="s">
        <v>460</v>
      </c>
      <c r="R48" s="22"/>
    </row>
    <row r="49" spans="1:18" ht="30" hidden="1" x14ac:dyDescent="0.25">
      <c r="A49" s="11"/>
      <c r="B49" s="16" t="s">
        <v>362</v>
      </c>
      <c r="C49" s="16" t="s">
        <v>411</v>
      </c>
      <c r="D49" s="16" t="s">
        <v>461</v>
      </c>
      <c r="E49" s="16">
        <v>3557</v>
      </c>
      <c r="F49" s="16">
        <v>1</v>
      </c>
      <c r="G49" s="18">
        <v>113760</v>
      </c>
      <c r="H49" s="16" t="s">
        <v>365</v>
      </c>
      <c r="I49" s="16" t="s">
        <v>59</v>
      </c>
      <c r="J49" s="16" t="s">
        <v>140</v>
      </c>
      <c r="K49" s="16" t="s">
        <v>61</v>
      </c>
      <c r="L49" s="17"/>
      <c r="M49" s="16" t="s">
        <v>462</v>
      </c>
      <c r="N49" s="17">
        <v>44718</v>
      </c>
      <c r="O49" s="16" t="s">
        <v>463</v>
      </c>
      <c r="P49" s="20" t="s">
        <v>78</v>
      </c>
      <c r="Q49" s="21" t="s">
        <v>464</v>
      </c>
      <c r="R49" s="22" t="s">
        <v>465</v>
      </c>
    </row>
    <row r="50" spans="1:18" ht="30" hidden="1" x14ac:dyDescent="0.25">
      <c r="A50" s="11"/>
      <c r="B50" s="16" t="s">
        <v>362</v>
      </c>
      <c r="C50" s="16" t="s">
        <v>411</v>
      </c>
      <c r="D50" s="16" t="s">
        <v>466</v>
      </c>
      <c r="E50" s="16">
        <v>3557</v>
      </c>
      <c r="F50" s="16">
        <v>1</v>
      </c>
      <c r="G50" s="18">
        <v>19200</v>
      </c>
      <c r="H50" s="16" t="s">
        <v>365</v>
      </c>
      <c r="I50" s="16" t="s">
        <v>59</v>
      </c>
      <c r="J50" s="16" t="s">
        <v>140</v>
      </c>
      <c r="K50" s="16" t="s">
        <v>61</v>
      </c>
      <c r="L50" s="17"/>
      <c r="M50" s="16" t="s">
        <v>467</v>
      </c>
      <c r="N50" s="17">
        <v>45115</v>
      </c>
      <c r="O50" s="16" t="s">
        <v>468</v>
      </c>
      <c r="P50" s="20" t="s">
        <v>64</v>
      </c>
      <c r="Q50" s="21" t="s">
        <v>407</v>
      </c>
      <c r="R50" s="22"/>
    </row>
    <row r="51" spans="1:18" ht="30" hidden="1" x14ac:dyDescent="0.25">
      <c r="A51" s="11"/>
      <c r="B51" s="16" t="s">
        <v>362</v>
      </c>
      <c r="C51" s="16" t="s">
        <v>411</v>
      </c>
      <c r="D51" s="16" t="s">
        <v>469</v>
      </c>
      <c r="E51" s="16">
        <v>3557</v>
      </c>
      <c r="F51" s="16">
        <v>1</v>
      </c>
      <c r="G51" s="18">
        <v>8268</v>
      </c>
      <c r="H51" s="16" t="s">
        <v>365</v>
      </c>
      <c r="I51" s="16" t="s">
        <v>59</v>
      </c>
      <c r="J51" s="16" t="s">
        <v>140</v>
      </c>
      <c r="K51" s="16" t="s">
        <v>61</v>
      </c>
      <c r="L51" s="17"/>
      <c r="M51" s="16" t="s">
        <v>470</v>
      </c>
      <c r="N51" s="17">
        <v>44718</v>
      </c>
      <c r="O51" s="16" t="s">
        <v>471</v>
      </c>
      <c r="P51" s="20" t="s">
        <v>78</v>
      </c>
      <c r="Q51" s="21" t="s">
        <v>472</v>
      </c>
      <c r="R51" s="22" t="s">
        <v>465</v>
      </c>
    </row>
    <row r="52" spans="1:18" ht="30" hidden="1" x14ac:dyDescent="0.25">
      <c r="A52" s="11"/>
      <c r="B52" s="16" t="s">
        <v>362</v>
      </c>
      <c r="C52" s="16" t="s">
        <v>411</v>
      </c>
      <c r="D52" s="16" t="s">
        <v>473</v>
      </c>
      <c r="E52" s="16">
        <v>3557</v>
      </c>
      <c r="F52" s="16">
        <v>1</v>
      </c>
      <c r="G52" s="18">
        <v>28560</v>
      </c>
      <c r="H52" s="16" t="s">
        <v>365</v>
      </c>
      <c r="I52" s="16" t="s">
        <v>59</v>
      </c>
      <c r="J52" s="16" t="s">
        <v>140</v>
      </c>
      <c r="K52" s="16" t="s">
        <v>61</v>
      </c>
      <c r="L52" s="17"/>
      <c r="M52" s="16" t="s">
        <v>474</v>
      </c>
      <c r="N52" s="17">
        <v>44674</v>
      </c>
      <c r="O52" s="16" t="s">
        <v>475</v>
      </c>
      <c r="P52" s="20" t="s">
        <v>78</v>
      </c>
      <c r="Q52" s="21" t="s">
        <v>476</v>
      </c>
      <c r="R52" s="22" t="s">
        <v>477</v>
      </c>
    </row>
    <row r="53" spans="1:18" ht="30" hidden="1" x14ac:dyDescent="0.25">
      <c r="A53" s="11"/>
      <c r="B53" s="16" t="s">
        <v>362</v>
      </c>
      <c r="C53" s="16" t="s">
        <v>411</v>
      </c>
      <c r="D53" s="16" t="s">
        <v>478</v>
      </c>
      <c r="E53" s="16">
        <v>3557</v>
      </c>
      <c r="F53" s="16">
        <v>1</v>
      </c>
      <c r="G53" s="18">
        <v>8868</v>
      </c>
      <c r="H53" s="16" t="s">
        <v>365</v>
      </c>
      <c r="I53" s="16" t="s">
        <v>59</v>
      </c>
      <c r="J53" s="16" t="s">
        <v>140</v>
      </c>
      <c r="K53" s="16" t="s">
        <v>61</v>
      </c>
      <c r="L53" s="17"/>
      <c r="M53" s="16" t="s">
        <v>479</v>
      </c>
      <c r="N53" s="17">
        <v>45137</v>
      </c>
      <c r="O53" s="16" t="s">
        <v>480</v>
      </c>
      <c r="P53" s="20" t="s">
        <v>64</v>
      </c>
      <c r="Q53" s="21" t="s">
        <v>481</v>
      </c>
      <c r="R53" s="22"/>
    </row>
    <row r="54" spans="1:18" ht="30" hidden="1" x14ac:dyDescent="0.25">
      <c r="A54" s="11"/>
      <c r="B54" s="16" t="s">
        <v>362</v>
      </c>
      <c r="C54" s="16" t="s">
        <v>411</v>
      </c>
      <c r="D54" s="16" t="s">
        <v>482</v>
      </c>
      <c r="E54" s="16">
        <v>3557</v>
      </c>
      <c r="F54" s="16">
        <v>1</v>
      </c>
      <c r="G54" s="18">
        <v>10173.48</v>
      </c>
      <c r="H54" s="16" t="s">
        <v>365</v>
      </c>
      <c r="I54" s="16" t="s">
        <v>59</v>
      </c>
      <c r="J54" s="16" t="s">
        <v>140</v>
      </c>
      <c r="K54" s="16" t="s">
        <v>76</v>
      </c>
      <c r="L54" s="17">
        <v>44759</v>
      </c>
      <c r="M54" s="16"/>
      <c r="N54" s="17"/>
      <c r="O54" s="16" t="s">
        <v>459</v>
      </c>
      <c r="P54" s="20" t="s">
        <v>78</v>
      </c>
      <c r="Q54" s="21" t="s">
        <v>483</v>
      </c>
      <c r="R54" s="22"/>
    </row>
    <row r="55" spans="1:18" ht="30" hidden="1" x14ac:dyDescent="0.25">
      <c r="A55" s="11"/>
      <c r="B55" s="16" t="s">
        <v>362</v>
      </c>
      <c r="C55" s="16" t="s">
        <v>411</v>
      </c>
      <c r="D55" s="16" t="s">
        <v>484</v>
      </c>
      <c r="E55" s="16">
        <v>3557</v>
      </c>
      <c r="F55" s="16">
        <v>1</v>
      </c>
      <c r="G55" s="18">
        <v>33600</v>
      </c>
      <c r="H55" s="16" t="s">
        <v>365</v>
      </c>
      <c r="I55" s="16" t="s">
        <v>59</v>
      </c>
      <c r="J55" s="16" t="s">
        <v>140</v>
      </c>
      <c r="K55" s="16" t="s">
        <v>76</v>
      </c>
      <c r="L55" s="17">
        <v>44867</v>
      </c>
      <c r="M55" s="16"/>
      <c r="N55" s="17"/>
      <c r="O55" s="16" t="s">
        <v>459</v>
      </c>
      <c r="P55" s="20" t="s">
        <v>78</v>
      </c>
      <c r="Q55" s="21" t="s">
        <v>485</v>
      </c>
      <c r="R55" s="22"/>
    </row>
    <row r="56" spans="1:18" ht="30" hidden="1" x14ac:dyDescent="0.25">
      <c r="A56" s="11"/>
      <c r="B56" s="16" t="s">
        <v>362</v>
      </c>
      <c r="C56" s="16" t="s">
        <v>411</v>
      </c>
      <c r="D56" s="16" t="s">
        <v>486</v>
      </c>
      <c r="E56" s="16">
        <v>3557</v>
      </c>
      <c r="F56" s="16">
        <v>1</v>
      </c>
      <c r="G56" s="18">
        <v>30112.68</v>
      </c>
      <c r="H56" s="16" t="s">
        <v>365</v>
      </c>
      <c r="I56" s="16" t="s">
        <v>59</v>
      </c>
      <c r="J56" s="16" t="s">
        <v>140</v>
      </c>
      <c r="K56" s="16" t="s">
        <v>76</v>
      </c>
      <c r="L56" s="17">
        <v>44760</v>
      </c>
      <c r="M56" s="16"/>
      <c r="N56" s="17"/>
      <c r="O56" s="16" t="s">
        <v>459</v>
      </c>
      <c r="P56" s="20" t="s">
        <v>78</v>
      </c>
      <c r="Q56" s="21" t="s">
        <v>487</v>
      </c>
      <c r="R56" s="22"/>
    </row>
    <row r="57" spans="1:18" ht="30" hidden="1" x14ac:dyDescent="0.25">
      <c r="A57" s="11"/>
      <c r="B57" s="16" t="s">
        <v>362</v>
      </c>
      <c r="C57" s="16" t="s">
        <v>411</v>
      </c>
      <c r="D57" s="16" t="s">
        <v>488</v>
      </c>
      <c r="E57" s="16">
        <v>3557</v>
      </c>
      <c r="F57" s="16">
        <v>1</v>
      </c>
      <c r="G57" s="18">
        <v>4140</v>
      </c>
      <c r="H57" s="16" t="s">
        <v>365</v>
      </c>
      <c r="I57" s="16" t="s">
        <v>59</v>
      </c>
      <c r="J57" s="16" t="s">
        <v>140</v>
      </c>
      <c r="K57" s="16" t="s">
        <v>61</v>
      </c>
      <c r="L57" s="17"/>
      <c r="M57" s="16" t="s">
        <v>489</v>
      </c>
      <c r="N57" s="17">
        <v>45332</v>
      </c>
      <c r="O57" s="16" t="s">
        <v>490</v>
      </c>
      <c r="P57" s="20" t="s">
        <v>64</v>
      </c>
      <c r="Q57" s="21" t="s">
        <v>491</v>
      </c>
      <c r="R57" s="22"/>
    </row>
    <row r="58" spans="1:18" ht="30" hidden="1" x14ac:dyDescent="0.25">
      <c r="A58" s="11"/>
      <c r="B58" s="16" t="s">
        <v>362</v>
      </c>
      <c r="C58" s="16" t="s">
        <v>411</v>
      </c>
      <c r="D58" s="16" t="s">
        <v>492</v>
      </c>
      <c r="E58" s="16">
        <v>3557</v>
      </c>
      <c r="F58" s="16">
        <v>1</v>
      </c>
      <c r="G58" s="18">
        <v>4080</v>
      </c>
      <c r="H58" s="16" t="s">
        <v>365</v>
      </c>
      <c r="I58" s="16" t="s">
        <v>59</v>
      </c>
      <c r="J58" s="16" t="s">
        <v>140</v>
      </c>
      <c r="K58" s="16" t="s">
        <v>61</v>
      </c>
      <c r="L58" s="17"/>
      <c r="M58" s="16" t="s">
        <v>493</v>
      </c>
      <c r="N58" s="17">
        <v>45332</v>
      </c>
      <c r="O58" s="16" t="s">
        <v>494</v>
      </c>
      <c r="P58" s="20" t="s">
        <v>64</v>
      </c>
      <c r="Q58" s="21" t="s">
        <v>491</v>
      </c>
      <c r="R58" s="22"/>
    </row>
    <row r="59" spans="1:18" ht="30" hidden="1" x14ac:dyDescent="0.25">
      <c r="A59" s="11"/>
      <c r="B59" s="16" t="s">
        <v>362</v>
      </c>
      <c r="C59" s="16" t="s">
        <v>411</v>
      </c>
      <c r="D59" s="16" t="s">
        <v>495</v>
      </c>
      <c r="E59" s="16">
        <v>3557</v>
      </c>
      <c r="F59" s="16">
        <v>1</v>
      </c>
      <c r="G59" s="18">
        <v>32400</v>
      </c>
      <c r="H59" s="16" t="s">
        <v>365</v>
      </c>
      <c r="I59" s="16" t="s">
        <v>59</v>
      </c>
      <c r="J59" s="16" t="s">
        <v>140</v>
      </c>
      <c r="K59" s="16" t="s">
        <v>61</v>
      </c>
      <c r="L59" s="17"/>
      <c r="M59" s="16" t="s">
        <v>496</v>
      </c>
      <c r="N59" s="17">
        <v>44718</v>
      </c>
      <c r="O59" s="16" t="s">
        <v>497</v>
      </c>
      <c r="P59" s="20" t="s">
        <v>78</v>
      </c>
      <c r="Q59" s="25" t="s">
        <v>498</v>
      </c>
      <c r="R59" s="22" t="s">
        <v>465</v>
      </c>
    </row>
    <row r="60" spans="1:18" ht="30" hidden="1" x14ac:dyDescent="0.25">
      <c r="A60" s="11"/>
      <c r="B60" s="16" t="s">
        <v>362</v>
      </c>
      <c r="C60" s="16" t="s">
        <v>411</v>
      </c>
      <c r="D60" s="16" t="s">
        <v>499</v>
      </c>
      <c r="E60" s="16">
        <v>3557</v>
      </c>
      <c r="F60" s="16">
        <v>1</v>
      </c>
      <c r="G60" s="18">
        <v>7056</v>
      </c>
      <c r="H60" s="16" t="s">
        <v>365</v>
      </c>
      <c r="I60" s="16" t="s">
        <v>59</v>
      </c>
      <c r="J60" s="16" t="s">
        <v>140</v>
      </c>
      <c r="K60" s="16" t="s">
        <v>61</v>
      </c>
      <c r="L60" s="17"/>
      <c r="M60" s="16" t="s">
        <v>500</v>
      </c>
      <c r="N60" s="17">
        <v>44674</v>
      </c>
      <c r="O60" s="16" t="s">
        <v>501</v>
      </c>
      <c r="P60" s="20" t="s">
        <v>78</v>
      </c>
      <c r="Q60" s="21" t="s">
        <v>502</v>
      </c>
      <c r="R60" s="22" t="s">
        <v>477</v>
      </c>
    </row>
    <row r="61" spans="1:18" ht="30" hidden="1" x14ac:dyDescent="0.25">
      <c r="A61" s="11"/>
      <c r="B61" s="16" t="s">
        <v>362</v>
      </c>
      <c r="C61" s="16" t="s">
        <v>411</v>
      </c>
      <c r="D61" s="16" t="s">
        <v>503</v>
      </c>
      <c r="E61" s="16">
        <v>3557</v>
      </c>
      <c r="F61" s="16">
        <v>1</v>
      </c>
      <c r="G61" s="18">
        <v>7198.7999999999993</v>
      </c>
      <c r="H61" s="16" t="s">
        <v>365</v>
      </c>
      <c r="I61" s="16" t="s">
        <v>59</v>
      </c>
      <c r="J61" s="16" t="s">
        <v>140</v>
      </c>
      <c r="K61" s="16" t="s">
        <v>61</v>
      </c>
      <c r="L61" s="17"/>
      <c r="M61" s="16" t="s">
        <v>504</v>
      </c>
      <c r="N61" s="17">
        <v>44731</v>
      </c>
      <c r="O61" s="16" t="s">
        <v>505</v>
      </c>
      <c r="P61" s="20" t="s">
        <v>78</v>
      </c>
      <c r="Q61" s="21" t="s">
        <v>506</v>
      </c>
      <c r="R61" s="22" t="s">
        <v>507</v>
      </c>
    </row>
    <row r="62" spans="1:18" ht="30" hidden="1" x14ac:dyDescent="0.25">
      <c r="A62" s="11"/>
      <c r="B62" s="16" t="s">
        <v>362</v>
      </c>
      <c r="C62" s="16" t="s">
        <v>411</v>
      </c>
      <c r="D62" s="16" t="s">
        <v>508</v>
      </c>
      <c r="E62" s="16">
        <v>3557</v>
      </c>
      <c r="F62" s="16">
        <v>1</v>
      </c>
      <c r="G62" s="18">
        <v>10800</v>
      </c>
      <c r="H62" s="16" t="s">
        <v>365</v>
      </c>
      <c r="I62" s="16" t="s">
        <v>59</v>
      </c>
      <c r="J62" s="16" t="s">
        <v>140</v>
      </c>
      <c r="K62" s="16" t="s">
        <v>61</v>
      </c>
      <c r="L62" s="17"/>
      <c r="M62" s="16" t="s">
        <v>509</v>
      </c>
      <c r="N62" s="17">
        <v>44731</v>
      </c>
      <c r="O62" s="16" t="s">
        <v>510</v>
      </c>
      <c r="P62" s="20" t="s">
        <v>78</v>
      </c>
      <c r="Q62" s="21" t="s">
        <v>506</v>
      </c>
      <c r="R62" s="22" t="s">
        <v>507</v>
      </c>
    </row>
    <row r="63" spans="1:18" ht="30" x14ac:dyDescent="0.25">
      <c r="A63" s="11"/>
      <c r="B63" s="16" t="s">
        <v>362</v>
      </c>
      <c r="C63" s="16" t="s">
        <v>411</v>
      </c>
      <c r="D63" s="16" t="s">
        <v>511</v>
      </c>
      <c r="E63" s="16">
        <v>3557</v>
      </c>
      <c r="F63" s="16">
        <v>1</v>
      </c>
      <c r="G63" s="18">
        <v>3000</v>
      </c>
      <c r="H63" s="16" t="s">
        <v>365</v>
      </c>
      <c r="I63" s="16" t="s">
        <v>59</v>
      </c>
      <c r="J63" s="16" t="s">
        <v>140</v>
      </c>
      <c r="K63" s="16" t="s">
        <v>76</v>
      </c>
      <c r="L63" s="17">
        <v>44531</v>
      </c>
      <c r="M63" s="16"/>
      <c r="N63" s="17"/>
      <c r="O63" s="16"/>
      <c r="P63" s="20" t="s">
        <v>100</v>
      </c>
      <c r="Q63" s="21"/>
      <c r="R63" s="22"/>
    </row>
    <row r="64" spans="1:18" ht="30" x14ac:dyDescent="0.25">
      <c r="A64" s="11"/>
      <c r="B64" s="16" t="s">
        <v>362</v>
      </c>
      <c r="C64" s="16" t="s">
        <v>411</v>
      </c>
      <c r="D64" s="16" t="s">
        <v>512</v>
      </c>
      <c r="E64" s="16">
        <v>3557</v>
      </c>
      <c r="F64" s="16">
        <v>1</v>
      </c>
      <c r="G64" s="18">
        <v>13800</v>
      </c>
      <c r="H64" s="16" t="s">
        <v>365</v>
      </c>
      <c r="I64" s="16" t="s">
        <v>59</v>
      </c>
      <c r="J64" s="16" t="s">
        <v>140</v>
      </c>
      <c r="K64" s="16" t="s">
        <v>76</v>
      </c>
      <c r="L64" s="17">
        <v>44510</v>
      </c>
      <c r="M64" s="16"/>
      <c r="N64" s="17"/>
      <c r="O64" s="16"/>
      <c r="P64" s="20" t="s">
        <v>100</v>
      </c>
      <c r="Q64" s="21"/>
      <c r="R64" s="22"/>
    </row>
    <row r="65" spans="1:18" ht="30" x14ac:dyDescent="0.25">
      <c r="A65" s="11"/>
      <c r="B65" s="16" t="s">
        <v>362</v>
      </c>
      <c r="C65" s="16" t="s">
        <v>411</v>
      </c>
      <c r="D65" s="16" t="s">
        <v>513</v>
      </c>
      <c r="E65" s="16">
        <v>3557</v>
      </c>
      <c r="F65" s="16">
        <v>1</v>
      </c>
      <c r="G65" s="18">
        <v>3360</v>
      </c>
      <c r="H65" s="16" t="s">
        <v>365</v>
      </c>
      <c r="I65" s="16" t="s">
        <v>59</v>
      </c>
      <c r="J65" s="16" t="s">
        <v>140</v>
      </c>
      <c r="K65" s="16" t="s">
        <v>76</v>
      </c>
      <c r="L65" s="17">
        <v>44510</v>
      </c>
      <c r="M65" s="16"/>
      <c r="N65" s="17"/>
      <c r="O65" s="16"/>
      <c r="P65" s="20" t="s">
        <v>100</v>
      </c>
      <c r="Q65" s="21"/>
      <c r="R65" s="22"/>
    </row>
    <row r="66" spans="1:18" ht="30" hidden="1" x14ac:dyDescent="0.25">
      <c r="A66" s="11"/>
      <c r="B66" s="16" t="s">
        <v>362</v>
      </c>
      <c r="C66" s="16" t="s">
        <v>411</v>
      </c>
      <c r="D66" s="16" t="s">
        <v>514</v>
      </c>
      <c r="E66" s="16">
        <v>3557</v>
      </c>
      <c r="F66" s="16">
        <v>1</v>
      </c>
      <c r="G66" s="18">
        <v>6000</v>
      </c>
      <c r="H66" s="16" t="s">
        <v>365</v>
      </c>
      <c r="I66" s="16" t="s">
        <v>59</v>
      </c>
      <c r="J66" s="16" t="s">
        <v>140</v>
      </c>
      <c r="K66" s="16" t="s">
        <v>61</v>
      </c>
      <c r="L66" s="17"/>
      <c r="M66" s="16" t="s">
        <v>515</v>
      </c>
      <c r="N66" s="17">
        <v>45450</v>
      </c>
      <c r="O66" s="16" t="s">
        <v>516</v>
      </c>
      <c r="P66" s="20" t="s">
        <v>78</v>
      </c>
      <c r="Q66" s="21" t="s">
        <v>517</v>
      </c>
      <c r="R66" s="22"/>
    </row>
    <row r="67" spans="1:18" ht="30" hidden="1" x14ac:dyDescent="0.25">
      <c r="A67" s="11"/>
      <c r="B67" s="16" t="s">
        <v>362</v>
      </c>
      <c r="C67" s="16" t="s">
        <v>411</v>
      </c>
      <c r="D67" s="16" t="s">
        <v>518</v>
      </c>
      <c r="E67" s="16">
        <v>3557</v>
      </c>
      <c r="F67" s="16">
        <v>1</v>
      </c>
      <c r="G67" s="18">
        <v>6000</v>
      </c>
      <c r="H67" s="16" t="s">
        <v>365</v>
      </c>
      <c r="I67" s="16" t="s">
        <v>59</v>
      </c>
      <c r="J67" s="16" t="s">
        <v>140</v>
      </c>
      <c r="K67" s="16" t="s">
        <v>61</v>
      </c>
      <c r="L67" s="17"/>
      <c r="M67" s="16" t="s">
        <v>515</v>
      </c>
      <c r="N67" s="17">
        <v>45450</v>
      </c>
      <c r="O67" s="16" t="s">
        <v>516</v>
      </c>
      <c r="P67" s="20" t="s">
        <v>78</v>
      </c>
      <c r="Q67" s="21" t="s">
        <v>517</v>
      </c>
      <c r="R67" s="22"/>
    </row>
    <row r="68" spans="1:18" ht="30" hidden="1" x14ac:dyDescent="0.25">
      <c r="A68" s="11"/>
      <c r="B68" s="16" t="s">
        <v>362</v>
      </c>
      <c r="C68" s="16" t="s">
        <v>411</v>
      </c>
      <c r="D68" s="16" t="s">
        <v>519</v>
      </c>
      <c r="E68" s="16">
        <v>3557</v>
      </c>
      <c r="F68" s="16">
        <v>1</v>
      </c>
      <c r="G68" s="18">
        <v>5880</v>
      </c>
      <c r="H68" s="16" t="s">
        <v>365</v>
      </c>
      <c r="I68" s="16" t="s">
        <v>59</v>
      </c>
      <c r="J68" s="16" t="s">
        <v>140</v>
      </c>
      <c r="K68" s="16" t="s">
        <v>61</v>
      </c>
      <c r="L68" s="17"/>
      <c r="M68" s="16" t="s">
        <v>515</v>
      </c>
      <c r="N68" s="17">
        <v>45450</v>
      </c>
      <c r="O68" s="16" t="s">
        <v>516</v>
      </c>
      <c r="P68" s="20" t="s">
        <v>78</v>
      </c>
      <c r="Q68" s="21" t="s">
        <v>517</v>
      </c>
      <c r="R68" s="22"/>
    </row>
    <row r="69" spans="1:18" ht="30" hidden="1" x14ac:dyDescent="0.25">
      <c r="A69" s="11"/>
      <c r="B69" s="16" t="s">
        <v>362</v>
      </c>
      <c r="C69" s="16" t="s">
        <v>411</v>
      </c>
      <c r="D69" s="16" t="s">
        <v>520</v>
      </c>
      <c r="E69" s="16">
        <v>3557</v>
      </c>
      <c r="F69" s="16">
        <v>1</v>
      </c>
      <c r="G69" s="18">
        <v>14400</v>
      </c>
      <c r="H69" s="16" t="s">
        <v>365</v>
      </c>
      <c r="I69" s="16" t="s">
        <v>59</v>
      </c>
      <c r="J69" s="16" t="s">
        <v>140</v>
      </c>
      <c r="K69" s="16" t="s">
        <v>61</v>
      </c>
      <c r="L69" s="17"/>
      <c r="M69" s="16" t="s">
        <v>515</v>
      </c>
      <c r="N69" s="17">
        <v>45450</v>
      </c>
      <c r="O69" s="16" t="s">
        <v>516</v>
      </c>
      <c r="P69" s="20" t="s">
        <v>78</v>
      </c>
      <c r="Q69" s="21" t="s">
        <v>517</v>
      </c>
      <c r="R69" s="22"/>
    </row>
    <row r="70" spans="1:18" ht="30" hidden="1" x14ac:dyDescent="0.25">
      <c r="A70" s="11"/>
      <c r="B70" s="16" t="s">
        <v>362</v>
      </c>
      <c r="C70" s="16" t="s">
        <v>411</v>
      </c>
      <c r="D70" s="16" t="s">
        <v>521</v>
      </c>
      <c r="E70" s="16">
        <v>3557</v>
      </c>
      <c r="F70" s="16">
        <v>1</v>
      </c>
      <c r="G70" s="18">
        <v>5400</v>
      </c>
      <c r="H70" s="16" t="s">
        <v>365</v>
      </c>
      <c r="I70" s="16" t="s">
        <v>59</v>
      </c>
      <c r="J70" s="16" t="s">
        <v>140</v>
      </c>
      <c r="K70" s="16" t="s">
        <v>61</v>
      </c>
      <c r="L70" s="17"/>
      <c r="M70" s="16" t="s">
        <v>522</v>
      </c>
      <c r="N70" s="17">
        <v>44674</v>
      </c>
      <c r="O70" s="16" t="s">
        <v>523</v>
      </c>
      <c r="P70" s="20" t="s">
        <v>78</v>
      </c>
      <c r="Q70" s="25" t="s">
        <v>524</v>
      </c>
      <c r="R70" s="22" t="s">
        <v>477</v>
      </c>
    </row>
    <row r="71" spans="1:18" ht="30" hidden="1" x14ac:dyDescent="0.25">
      <c r="A71" s="11"/>
      <c r="B71" s="16" t="s">
        <v>362</v>
      </c>
      <c r="C71" s="16" t="s">
        <v>411</v>
      </c>
      <c r="D71" s="16" t="s">
        <v>525</v>
      </c>
      <c r="E71" s="16">
        <v>3557</v>
      </c>
      <c r="F71" s="16">
        <v>1</v>
      </c>
      <c r="G71" s="18">
        <v>4846.3999999999996</v>
      </c>
      <c r="H71" s="16" t="s">
        <v>365</v>
      </c>
      <c r="I71" s="16" t="s">
        <v>59</v>
      </c>
      <c r="J71" s="16" t="s">
        <v>140</v>
      </c>
      <c r="K71" s="16" t="s">
        <v>76</v>
      </c>
      <c r="L71" s="17">
        <v>44713</v>
      </c>
      <c r="M71" s="16"/>
      <c r="N71" s="17"/>
      <c r="O71" s="16"/>
      <c r="P71" s="20" t="s">
        <v>64</v>
      </c>
      <c r="Q71" s="21"/>
      <c r="R71" s="22" t="s">
        <v>526</v>
      </c>
    </row>
    <row r="72" spans="1:18" ht="30" x14ac:dyDescent="0.25">
      <c r="A72" s="11"/>
      <c r="B72" s="16" t="s">
        <v>362</v>
      </c>
      <c r="C72" s="16" t="s">
        <v>411</v>
      </c>
      <c r="D72" s="16" t="s">
        <v>527</v>
      </c>
      <c r="E72" s="16">
        <v>3557</v>
      </c>
      <c r="F72" s="16">
        <v>1</v>
      </c>
      <c r="G72" s="18">
        <v>6000</v>
      </c>
      <c r="H72" s="16" t="s">
        <v>365</v>
      </c>
      <c r="I72" s="16" t="s">
        <v>59</v>
      </c>
      <c r="J72" s="16" t="s">
        <v>140</v>
      </c>
      <c r="K72" s="16" t="s">
        <v>76</v>
      </c>
      <c r="L72" s="17">
        <v>44866</v>
      </c>
      <c r="M72" s="16"/>
      <c r="N72" s="17"/>
      <c r="O72" s="16"/>
      <c r="P72" s="20" t="s">
        <v>100</v>
      </c>
      <c r="Q72" s="21"/>
      <c r="R72" s="22"/>
    </row>
    <row r="73" spans="1:18" ht="30" x14ac:dyDescent="0.25">
      <c r="A73" s="11"/>
      <c r="B73" s="30" t="s">
        <v>362</v>
      </c>
      <c r="C73" s="30" t="s">
        <v>411</v>
      </c>
      <c r="D73" s="16" t="s">
        <v>528</v>
      </c>
      <c r="E73" s="30">
        <v>3557</v>
      </c>
      <c r="F73" s="30">
        <v>1</v>
      </c>
      <c r="G73" s="36">
        <v>12584.52</v>
      </c>
      <c r="H73" s="30" t="s">
        <v>529</v>
      </c>
      <c r="I73" s="30" t="s">
        <v>59</v>
      </c>
      <c r="J73" s="30" t="s">
        <v>140</v>
      </c>
      <c r="K73" s="16" t="s">
        <v>76</v>
      </c>
      <c r="L73" s="17">
        <v>44682</v>
      </c>
      <c r="M73" s="37"/>
      <c r="N73" s="17"/>
      <c r="O73" s="37" t="s">
        <v>530</v>
      </c>
      <c r="P73" s="20" t="s">
        <v>358</v>
      </c>
      <c r="Q73" s="21" t="s">
        <v>1261</v>
      </c>
      <c r="R73" s="22"/>
    </row>
    <row r="74" spans="1:18" ht="30" hidden="1" x14ac:dyDescent="0.25">
      <c r="A74" s="11"/>
      <c r="B74" s="30" t="s">
        <v>362</v>
      </c>
      <c r="C74" s="30" t="s">
        <v>411</v>
      </c>
      <c r="D74" s="16" t="s">
        <v>531</v>
      </c>
      <c r="E74" s="30">
        <v>3557</v>
      </c>
      <c r="F74" s="30">
        <v>1</v>
      </c>
      <c r="G74" s="36">
        <v>6000</v>
      </c>
      <c r="H74" s="30" t="s">
        <v>529</v>
      </c>
      <c r="I74" s="30" t="s">
        <v>59</v>
      </c>
      <c r="J74" s="30" t="s">
        <v>140</v>
      </c>
      <c r="K74" s="16" t="s">
        <v>76</v>
      </c>
      <c r="L74" s="17">
        <v>44652</v>
      </c>
      <c r="M74" s="37"/>
      <c r="N74" s="17"/>
      <c r="O74" s="37" t="s">
        <v>532</v>
      </c>
      <c r="P74" s="20" t="s">
        <v>78</v>
      </c>
      <c r="Q74" s="21" t="s">
        <v>533</v>
      </c>
      <c r="R74" s="22"/>
    </row>
    <row r="75" spans="1:18" ht="30" hidden="1" x14ac:dyDescent="0.25">
      <c r="A75" s="11"/>
      <c r="B75" s="30" t="s">
        <v>362</v>
      </c>
      <c r="C75" s="30" t="s">
        <v>411</v>
      </c>
      <c r="D75" s="16" t="s">
        <v>534</v>
      </c>
      <c r="E75" s="30">
        <v>3557</v>
      </c>
      <c r="F75" s="30">
        <v>1</v>
      </c>
      <c r="G75" s="36">
        <v>3600</v>
      </c>
      <c r="H75" s="30" t="s">
        <v>365</v>
      </c>
      <c r="I75" s="30" t="s">
        <v>59</v>
      </c>
      <c r="J75" s="30" t="s">
        <v>140</v>
      </c>
      <c r="K75" s="16" t="s">
        <v>61</v>
      </c>
      <c r="L75" s="17"/>
      <c r="M75" s="37" t="s">
        <v>535</v>
      </c>
      <c r="N75" s="17">
        <v>45465</v>
      </c>
      <c r="O75" s="37" t="s">
        <v>536</v>
      </c>
      <c r="P75" s="20" t="s">
        <v>64</v>
      </c>
      <c r="Q75" s="21" t="s">
        <v>377</v>
      </c>
      <c r="R75" s="22" t="s">
        <v>537</v>
      </c>
    </row>
    <row r="76" spans="1:18" ht="45" hidden="1" x14ac:dyDescent="0.25">
      <c r="A76" s="11"/>
      <c r="B76" s="16" t="s">
        <v>538</v>
      </c>
      <c r="C76" s="16" t="s">
        <v>539</v>
      </c>
      <c r="D76" s="16" t="s">
        <v>540</v>
      </c>
      <c r="E76" s="16">
        <v>15814</v>
      </c>
      <c r="F76" s="16">
        <v>1</v>
      </c>
      <c r="G76" s="18">
        <v>550000</v>
      </c>
      <c r="H76" s="16" t="s">
        <v>541</v>
      </c>
      <c r="I76" s="16" t="s">
        <v>59</v>
      </c>
      <c r="J76" s="16" t="s">
        <v>75</v>
      </c>
      <c r="K76" s="16" t="s">
        <v>76</v>
      </c>
      <c r="L76" s="17">
        <v>44765</v>
      </c>
      <c r="M76" s="16"/>
      <c r="N76" s="17"/>
      <c r="O76" s="16" t="s">
        <v>542</v>
      </c>
      <c r="P76" s="20" t="s">
        <v>78</v>
      </c>
      <c r="Q76" s="21" t="s">
        <v>1262</v>
      </c>
      <c r="R76" s="22"/>
    </row>
    <row r="77" spans="1:18" ht="30" hidden="1" x14ac:dyDescent="0.25">
      <c r="A77" s="11"/>
      <c r="B77" s="16" t="s">
        <v>538</v>
      </c>
      <c r="C77" s="16" t="s">
        <v>539</v>
      </c>
      <c r="D77" s="16" t="s">
        <v>543</v>
      </c>
      <c r="E77" s="16">
        <v>22519</v>
      </c>
      <c r="F77" s="16">
        <v>1</v>
      </c>
      <c r="G77" s="18">
        <v>25000</v>
      </c>
      <c r="H77" s="16" t="s">
        <v>544</v>
      </c>
      <c r="I77" s="16" t="s">
        <v>112</v>
      </c>
      <c r="J77" s="16" t="s">
        <v>60</v>
      </c>
      <c r="K77" s="16" t="s">
        <v>76</v>
      </c>
      <c r="L77" s="17"/>
      <c r="M77" s="16"/>
      <c r="N77" s="17"/>
      <c r="O77" s="16" t="s">
        <v>545</v>
      </c>
      <c r="P77" s="20" t="s">
        <v>78</v>
      </c>
      <c r="Q77" s="21" t="s">
        <v>546</v>
      </c>
      <c r="R77" s="22"/>
    </row>
    <row r="78" spans="1:18" ht="30" x14ac:dyDescent="0.25">
      <c r="A78" s="11"/>
      <c r="B78" s="16" t="s">
        <v>538</v>
      </c>
      <c r="C78" s="16" t="s">
        <v>539</v>
      </c>
      <c r="D78" s="16" t="s">
        <v>547</v>
      </c>
      <c r="E78" s="16">
        <v>18597</v>
      </c>
      <c r="F78" s="16">
        <v>1</v>
      </c>
      <c r="G78" s="18">
        <v>12000</v>
      </c>
      <c r="H78" s="16" t="s">
        <v>548</v>
      </c>
      <c r="I78" s="16" t="s">
        <v>112</v>
      </c>
      <c r="J78" s="16" t="s">
        <v>60</v>
      </c>
      <c r="K78" s="16" t="s">
        <v>76</v>
      </c>
      <c r="L78" s="17">
        <v>44838</v>
      </c>
      <c r="M78" s="16"/>
      <c r="N78" s="17"/>
      <c r="O78" s="16" t="s">
        <v>549</v>
      </c>
      <c r="P78" s="20" t="s">
        <v>115</v>
      </c>
      <c r="Q78" s="21" t="s">
        <v>550</v>
      </c>
      <c r="R78" s="22" t="s">
        <v>551</v>
      </c>
    </row>
    <row r="79" spans="1:18" ht="30" x14ac:dyDescent="0.25">
      <c r="A79" s="11"/>
      <c r="B79" s="16" t="s">
        <v>538</v>
      </c>
      <c r="C79" s="16" t="s">
        <v>539</v>
      </c>
      <c r="D79" s="16" t="s">
        <v>552</v>
      </c>
      <c r="E79" s="16">
        <v>5789</v>
      </c>
      <c r="F79" s="16">
        <v>1</v>
      </c>
      <c r="G79" s="18">
        <v>150000</v>
      </c>
      <c r="H79" s="16" t="s">
        <v>553</v>
      </c>
      <c r="I79" s="16" t="s">
        <v>59</v>
      </c>
      <c r="J79" s="16" t="s">
        <v>75</v>
      </c>
      <c r="K79" s="16" t="s">
        <v>76</v>
      </c>
      <c r="L79" s="17"/>
      <c r="M79" s="16"/>
      <c r="N79" s="17"/>
      <c r="O79" s="16"/>
      <c r="P79" s="20" t="s">
        <v>100</v>
      </c>
      <c r="Q79" s="21"/>
      <c r="R79" s="22" t="s">
        <v>554</v>
      </c>
    </row>
    <row r="80" spans="1:18" ht="30" hidden="1" x14ac:dyDescent="0.25">
      <c r="A80" s="11"/>
      <c r="B80" s="16" t="s">
        <v>538</v>
      </c>
      <c r="C80" s="16" t="s">
        <v>539</v>
      </c>
      <c r="D80" s="16" t="s">
        <v>555</v>
      </c>
      <c r="E80" s="16">
        <v>5312</v>
      </c>
      <c r="F80" s="16">
        <v>1</v>
      </c>
      <c r="G80" s="18">
        <v>60000</v>
      </c>
      <c r="H80" s="16" t="s">
        <v>553</v>
      </c>
      <c r="I80" s="16" t="s">
        <v>59</v>
      </c>
      <c r="J80" s="16" t="s">
        <v>75</v>
      </c>
      <c r="K80" s="16" t="s">
        <v>76</v>
      </c>
      <c r="L80" s="17"/>
      <c r="M80" s="16"/>
      <c r="N80" s="17"/>
      <c r="O80" s="16" t="s">
        <v>556</v>
      </c>
      <c r="P80" s="20" t="s">
        <v>78</v>
      </c>
      <c r="Q80" s="21" t="s">
        <v>557</v>
      </c>
      <c r="R80" s="22"/>
    </row>
    <row r="81" spans="1:18" ht="30" x14ac:dyDescent="0.25">
      <c r="A81" s="11"/>
      <c r="B81" s="16" t="s">
        <v>538</v>
      </c>
      <c r="C81" s="16" t="s">
        <v>539</v>
      </c>
      <c r="D81" s="16" t="s">
        <v>558</v>
      </c>
      <c r="E81" s="16">
        <v>150651</v>
      </c>
      <c r="F81" s="16">
        <v>1</v>
      </c>
      <c r="G81" s="18">
        <v>30000</v>
      </c>
      <c r="H81" s="16" t="s">
        <v>559</v>
      </c>
      <c r="I81" s="16" t="s">
        <v>112</v>
      </c>
      <c r="J81" s="16" t="s">
        <v>113</v>
      </c>
      <c r="K81" s="16" t="s">
        <v>76</v>
      </c>
      <c r="L81" s="17"/>
      <c r="M81" s="16"/>
      <c r="N81" s="17"/>
      <c r="O81" s="16" t="s">
        <v>560</v>
      </c>
      <c r="P81" s="20" t="s">
        <v>271</v>
      </c>
      <c r="Q81" s="21" t="s">
        <v>561</v>
      </c>
      <c r="R81" s="22" t="s">
        <v>562</v>
      </c>
    </row>
    <row r="82" spans="1:18" ht="45" hidden="1" x14ac:dyDescent="0.25">
      <c r="A82" s="11"/>
      <c r="B82" s="16" t="s">
        <v>538</v>
      </c>
      <c r="C82" s="16" t="s">
        <v>539</v>
      </c>
      <c r="D82" s="16" t="s">
        <v>563</v>
      </c>
      <c r="E82" s="16">
        <v>5312</v>
      </c>
      <c r="F82" s="16">
        <v>1</v>
      </c>
      <c r="G82" s="18" t="s">
        <v>564</v>
      </c>
      <c r="H82" s="16" t="s">
        <v>553</v>
      </c>
      <c r="I82" s="16" t="s">
        <v>59</v>
      </c>
      <c r="J82" s="16" t="s">
        <v>75</v>
      </c>
      <c r="K82" s="16" t="s">
        <v>76</v>
      </c>
      <c r="L82" s="17"/>
      <c r="M82" s="16"/>
      <c r="N82" s="17"/>
      <c r="O82" s="16" t="s">
        <v>565</v>
      </c>
      <c r="P82" s="20" t="s">
        <v>78</v>
      </c>
      <c r="Q82" s="21" t="s">
        <v>566</v>
      </c>
      <c r="R82" s="22"/>
    </row>
    <row r="83" spans="1:18" ht="30" hidden="1" x14ac:dyDescent="0.25">
      <c r="A83" s="11"/>
      <c r="B83" s="16" t="s">
        <v>538</v>
      </c>
      <c r="C83" s="16" t="s">
        <v>567</v>
      </c>
      <c r="D83" s="16" t="s">
        <v>568</v>
      </c>
      <c r="E83" s="16">
        <v>15210</v>
      </c>
      <c r="F83" s="16">
        <v>14</v>
      </c>
      <c r="G83" s="18">
        <v>404.6</v>
      </c>
      <c r="H83" s="16" t="s">
        <v>569</v>
      </c>
      <c r="I83" s="16" t="s">
        <v>59</v>
      </c>
      <c r="J83" s="16" t="s">
        <v>570</v>
      </c>
      <c r="K83" s="16" t="s">
        <v>76</v>
      </c>
      <c r="L83" s="17">
        <v>44276</v>
      </c>
      <c r="M83" s="16"/>
      <c r="N83" s="17"/>
      <c r="O83" s="16" t="s">
        <v>571</v>
      </c>
      <c r="P83" s="20" t="s">
        <v>78</v>
      </c>
      <c r="Q83" s="21" t="s">
        <v>572</v>
      </c>
      <c r="R83" s="22"/>
    </row>
    <row r="84" spans="1:18" ht="45" x14ac:dyDescent="0.25">
      <c r="A84" s="11"/>
      <c r="B84" s="16" t="s">
        <v>538</v>
      </c>
      <c r="C84" s="16" t="s">
        <v>567</v>
      </c>
      <c r="D84" s="16" t="s">
        <v>573</v>
      </c>
      <c r="E84" s="16">
        <v>10294</v>
      </c>
      <c r="F84" s="16">
        <v>1</v>
      </c>
      <c r="G84" s="18">
        <v>55000</v>
      </c>
      <c r="H84" s="16" t="s">
        <v>302</v>
      </c>
      <c r="I84" s="16" t="s">
        <v>112</v>
      </c>
      <c r="J84" s="16" t="s">
        <v>302</v>
      </c>
      <c r="K84" s="16" t="s">
        <v>76</v>
      </c>
      <c r="L84" s="17"/>
      <c r="M84" s="16"/>
      <c r="N84" s="17"/>
      <c r="O84" s="16" t="s">
        <v>574</v>
      </c>
      <c r="P84" s="20" t="s">
        <v>1097</v>
      </c>
      <c r="Q84" s="21" t="s">
        <v>1263</v>
      </c>
      <c r="R84" s="22"/>
    </row>
    <row r="85" spans="1:18" ht="45" x14ac:dyDescent="0.25">
      <c r="A85" s="11"/>
      <c r="B85" s="16" t="s">
        <v>538</v>
      </c>
      <c r="C85" s="16" t="s">
        <v>567</v>
      </c>
      <c r="D85" s="16" t="s">
        <v>575</v>
      </c>
      <c r="E85" s="16">
        <v>5584</v>
      </c>
      <c r="F85" s="16">
        <v>1</v>
      </c>
      <c r="G85" s="18">
        <v>34000</v>
      </c>
      <c r="H85" s="16" t="s">
        <v>302</v>
      </c>
      <c r="I85" s="16" t="s">
        <v>112</v>
      </c>
      <c r="J85" s="16" t="s">
        <v>302</v>
      </c>
      <c r="K85" s="16" t="s">
        <v>76</v>
      </c>
      <c r="L85" s="17"/>
      <c r="M85" s="16"/>
      <c r="N85" s="17"/>
      <c r="O85" s="16" t="s">
        <v>576</v>
      </c>
      <c r="P85" s="20" t="s">
        <v>358</v>
      </c>
      <c r="Q85" s="25" t="s">
        <v>1264</v>
      </c>
      <c r="R85" s="22"/>
    </row>
    <row r="86" spans="1:18" ht="45" hidden="1" x14ac:dyDescent="0.25">
      <c r="A86" s="11"/>
      <c r="B86" s="16" t="s">
        <v>538</v>
      </c>
      <c r="C86" s="16" t="s">
        <v>567</v>
      </c>
      <c r="D86" s="16" t="s">
        <v>577</v>
      </c>
      <c r="E86" s="16">
        <v>1635</v>
      </c>
      <c r="F86" s="16">
        <v>1</v>
      </c>
      <c r="G86" s="18" t="s">
        <v>578</v>
      </c>
      <c r="H86" s="16" t="s">
        <v>302</v>
      </c>
      <c r="I86" s="16" t="s">
        <v>112</v>
      </c>
      <c r="J86" s="16" t="s">
        <v>302</v>
      </c>
      <c r="K86" s="16" t="s">
        <v>76</v>
      </c>
      <c r="L86" s="17"/>
      <c r="M86" s="16"/>
      <c r="N86" s="17"/>
      <c r="O86" s="16" t="s">
        <v>579</v>
      </c>
      <c r="P86" s="20" t="s">
        <v>87</v>
      </c>
      <c r="Q86" s="21"/>
      <c r="R86" s="22" t="s">
        <v>580</v>
      </c>
    </row>
    <row r="87" spans="1:18" ht="105" x14ac:dyDescent="0.25">
      <c r="A87" s="11"/>
      <c r="B87" s="16" t="s">
        <v>538</v>
      </c>
      <c r="C87" s="16" t="s">
        <v>567</v>
      </c>
      <c r="D87" s="16" t="s">
        <v>581</v>
      </c>
      <c r="E87" s="16">
        <v>13455</v>
      </c>
      <c r="F87" s="16">
        <v>1</v>
      </c>
      <c r="G87" s="18">
        <v>100000</v>
      </c>
      <c r="H87" s="16" t="s">
        <v>302</v>
      </c>
      <c r="I87" s="16" t="s">
        <v>112</v>
      </c>
      <c r="J87" s="16" t="s">
        <v>302</v>
      </c>
      <c r="K87" s="16" t="s">
        <v>76</v>
      </c>
      <c r="L87" s="17"/>
      <c r="M87" s="16"/>
      <c r="N87" s="17"/>
      <c r="O87" s="16" t="s">
        <v>582</v>
      </c>
      <c r="P87" s="20" t="s">
        <v>271</v>
      </c>
      <c r="Q87" s="21" t="s">
        <v>583</v>
      </c>
      <c r="R87" s="22" t="s">
        <v>584</v>
      </c>
    </row>
    <row r="88" spans="1:18" ht="30" x14ac:dyDescent="0.25">
      <c r="A88" s="11"/>
      <c r="B88" s="16" t="s">
        <v>538</v>
      </c>
      <c r="C88" s="16" t="s">
        <v>567</v>
      </c>
      <c r="D88" s="16" t="s">
        <v>585</v>
      </c>
      <c r="E88" s="16">
        <v>20117</v>
      </c>
      <c r="F88" s="16">
        <v>1</v>
      </c>
      <c r="G88" s="18">
        <v>100000</v>
      </c>
      <c r="H88" s="16" t="s">
        <v>302</v>
      </c>
      <c r="I88" s="16" t="s">
        <v>112</v>
      </c>
      <c r="J88" s="16" t="s">
        <v>302</v>
      </c>
      <c r="K88" s="16" t="s">
        <v>76</v>
      </c>
      <c r="L88" s="17"/>
      <c r="M88" s="16"/>
      <c r="N88" s="17"/>
      <c r="O88" s="16" t="s">
        <v>586</v>
      </c>
      <c r="P88" s="20" t="s">
        <v>271</v>
      </c>
      <c r="Q88" s="21" t="s">
        <v>587</v>
      </c>
      <c r="R88" s="22" t="s">
        <v>588</v>
      </c>
    </row>
    <row r="89" spans="1:18" ht="45" hidden="1" x14ac:dyDescent="0.25">
      <c r="A89" s="11"/>
      <c r="B89" s="16" t="s">
        <v>538</v>
      </c>
      <c r="C89" s="16" t="s">
        <v>567</v>
      </c>
      <c r="D89" s="16" t="s">
        <v>589</v>
      </c>
      <c r="E89" s="16">
        <v>22152</v>
      </c>
      <c r="F89" s="16">
        <v>1</v>
      </c>
      <c r="G89" s="18">
        <v>20000</v>
      </c>
      <c r="H89" s="16" t="s">
        <v>302</v>
      </c>
      <c r="I89" s="16" t="s">
        <v>112</v>
      </c>
      <c r="J89" s="16" t="s">
        <v>302</v>
      </c>
      <c r="K89" s="16" t="s">
        <v>76</v>
      </c>
      <c r="L89" s="17"/>
      <c r="M89" s="16"/>
      <c r="N89" s="17"/>
      <c r="O89" s="16" t="s">
        <v>590</v>
      </c>
      <c r="P89" s="20" t="s">
        <v>87</v>
      </c>
      <c r="Q89" s="21"/>
      <c r="R89" s="22" t="s">
        <v>580</v>
      </c>
    </row>
    <row r="90" spans="1:18" ht="30" hidden="1" x14ac:dyDescent="0.25">
      <c r="A90" s="11"/>
      <c r="B90" s="16" t="s">
        <v>538</v>
      </c>
      <c r="C90" s="16" t="s">
        <v>567</v>
      </c>
      <c r="D90" s="16" t="s">
        <v>591</v>
      </c>
      <c r="E90" s="16">
        <v>3697</v>
      </c>
      <c r="F90" s="16">
        <v>1</v>
      </c>
      <c r="G90" s="18">
        <v>4000</v>
      </c>
      <c r="H90" s="16" t="s">
        <v>302</v>
      </c>
      <c r="I90" s="16" t="s">
        <v>59</v>
      </c>
      <c r="J90" s="16" t="s">
        <v>302</v>
      </c>
      <c r="K90" s="16" t="s">
        <v>76</v>
      </c>
      <c r="L90" s="17"/>
      <c r="M90" s="16"/>
      <c r="N90" s="17"/>
      <c r="O90" s="16" t="s">
        <v>592</v>
      </c>
      <c r="P90" s="20" t="s">
        <v>78</v>
      </c>
      <c r="Q90" s="21" t="s">
        <v>593</v>
      </c>
      <c r="R90" s="22"/>
    </row>
    <row r="91" spans="1:18" ht="30" x14ac:dyDescent="0.25">
      <c r="A91" s="11"/>
      <c r="B91" s="16" t="s">
        <v>538</v>
      </c>
      <c r="C91" s="16" t="s">
        <v>567</v>
      </c>
      <c r="D91" s="16" t="s">
        <v>594</v>
      </c>
      <c r="E91" s="16">
        <v>3697</v>
      </c>
      <c r="F91" s="16">
        <v>1</v>
      </c>
      <c r="G91" s="18">
        <v>4000</v>
      </c>
      <c r="H91" s="16" t="s">
        <v>302</v>
      </c>
      <c r="I91" s="16" t="s">
        <v>59</v>
      </c>
      <c r="J91" s="16" t="s">
        <v>302</v>
      </c>
      <c r="K91" s="16" t="s">
        <v>76</v>
      </c>
      <c r="L91" s="17"/>
      <c r="M91" s="16"/>
      <c r="N91" s="17"/>
      <c r="O91" s="16"/>
      <c r="P91" s="20" t="s">
        <v>100</v>
      </c>
      <c r="Q91" s="21"/>
      <c r="R91" s="22"/>
    </row>
    <row r="92" spans="1:18" ht="30" hidden="1" x14ac:dyDescent="0.25">
      <c r="A92" s="11"/>
      <c r="B92" s="16" t="s">
        <v>538</v>
      </c>
      <c r="C92" s="16" t="s">
        <v>567</v>
      </c>
      <c r="D92" s="16" t="s">
        <v>595</v>
      </c>
      <c r="E92" s="16">
        <v>453906</v>
      </c>
      <c r="F92" s="16">
        <v>1</v>
      </c>
      <c r="G92" s="18">
        <v>100000</v>
      </c>
      <c r="H92" s="16" t="s">
        <v>302</v>
      </c>
      <c r="I92" s="16" t="s">
        <v>59</v>
      </c>
      <c r="J92" s="16" t="s">
        <v>302</v>
      </c>
      <c r="K92" s="16" t="s">
        <v>76</v>
      </c>
      <c r="L92" s="17"/>
      <c r="M92" s="16"/>
      <c r="N92" s="17"/>
      <c r="O92" s="16" t="s">
        <v>596</v>
      </c>
      <c r="P92" s="20" t="s">
        <v>78</v>
      </c>
      <c r="Q92" s="21" t="s">
        <v>597</v>
      </c>
      <c r="R92" s="22"/>
    </row>
    <row r="93" spans="1:18" ht="120" hidden="1" x14ac:dyDescent="0.25">
      <c r="A93" s="11"/>
      <c r="B93" s="16" t="s">
        <v>538</v>
      </c>
      <c r="C93" s="16" t="s">
        <v>567</v>
      </c>
      <c r="D93" s="16" t="s">
        <v>598</v>
      </c>
      <c r="E93" s="16">
        <v>3417</v>
      </c>
      <c r="F93" s="16">
        <v>1</v>
      </c>
      <c r="G93" s="18">
        <v>66713.919999999998</v>
      </c>
      <c r="H93" s="16" t="s">
        <v>302</v>
      </c>
      <c r="I93" s="16" t="s">
        <v>112</v>
      </c>
      <c r="J93" s="16" t="s">
        <v>302</v>
      </c>
      <c r="K93" s="16" t="s">
        <v>76</v>
      </c>
      <c r="L93" s="17"/>
      <c r="M93" s="16"/>
      <c r="N93" s="17"/>
      <c r="O93" s="16" t="s">
        <v>599</v>
      </c>
      <c r="P93" s="20" t="s">
        <v>78</v>
      </c>
      <c r="Q93" s="21" t="s">
        <v>600</v>
      </c>
      <c r="R93" s="22"/>
    </row>
    <row r="94" spans="1:18" ht="45" x14ac:dyDescent="0.25">
      <c r="A94" s="11"/>
      <c r="B94" s="16" t="s">
        <v>538</v>
      </c>
      <c r="C94" s="16" t="s">
        <v>567</v>
      </c>
      <c r="D94" s="16" t="s">
        <v>601</v>
      </c>
      <c r="E94" s="16">
        <v>150223</v>
      </c>
      <c r="F94" s="16">
        <v>1</v>
      </c>
      <c r="G94" s="18">
        <v>50000</v>
      </c>
      <c r="H94" s="16" t="s">
        <v>302</v>
      </c>
      <c r="I94" s="16" t="s">
        <v>112</v>
      </c>
      <c r="J94" s="16" t="s">
        <v>302</v>
      </c>
      <c r="K94" s="16" t="s">
        <v>76</v>
      </c>
      <c r="L94" s="17"/>
      <c r="M94" s="16"/>
      <c r="N94" s="17"/>
      <c r="O94" s="16" t="s">
        <v>602</v>
      </c>
      <c r="P94" s="20" t="s">
        <v>1097</v>
      </c>
      <c r="Q94" s="21" t="s">
        <v>1265</v>
      </c>
      <c r="R94" s="22"/>
    </row>
    <row r="95" spans="1:18" ht="30" x14ac:dyDescent="0.25">
      <c r="A95" s="11"/>
      <c r="B95" s="16" t="s">
        <v>538</v>
      </c>
      <c r="C95" s="16" t="s">
        <v>567</v>
      </c>
      <c r="D95" s="16" t="s">
        <v>603</v>
      </c>
      <c r="E95" s="16">
        <v>150223</v>
      </c>
      <c r="F95" s="16">
        <v>1</v>
      </c>
      <c r="G95" s="18">
        <v>150000</v>
      </c>
      <c r="H95" s="16" t="s">
        <v>302</v>
      </c>
      <c r="I95" s="16" t="s">
        <v>112</v>
      </c>
      <c r="J95" s="16" t="s">
        <v>302</v>
      </c>
      <c r="K95" s="16" t="s">
        <v>76</v>
      </c>
      <c r="L95" s="17"/>
      <c r="M95" s="16"/>
      <c r="N95" s="17"/>
      <c r="O95" s="16"/>
      <c r="P95" s="20" t="s">
        <v>100</v>
      </c>
      <c r="Q95" s="21"/>
      <c r="R95" s="22" t="s">
        <v>604</v>
      </c>
    </row>
    <row r="96" spans="1:18" ht="30" hidden="1" x14ac:dyDescent="0.25">
      <c r="A96" s="11"/>
      <c r="B96" s="16" t="s">
        <v>538</v>
      </c>
      <c r="C96" s="16" t="s">
        <v>567</v>
      </c>
      <c r="D96" s="16" t="s">
        <v>605</v>
      </c>
      <c r="E96" s="16">
        <v>20699</v>
      </c>
      <c r="F96" s="16">
        <v>1</v>
      </c>
      <c r="G96" s="18">
        <v>22005.47</v>
      </c>
      <c r="H96" s="16" t="s">
        <v>302</v>
      </c>
      <c r="I96" s="16" t="s">
        <v>112</v>
      </c>
      <c r="J96" s="16" t="s">
        <v>302</v>
      </c>
      <c r="K96" s="16" t="s">
        <v>76</v>
      </c>
      <c r="L96" s="17"/>
      <c r="M96" s="16"/>
      <c r="N96" s="17"/>
      <c r="O96" s="16" t="s">
        <v>606</v>
      </c>
      <c r="P96" s="20" t="s">
        <v>78</v>
      </c>
      <c r="Q96" s="21" t="s">
        <v>607</v>
      </c>
      <c r="R96" s="22"/>
    </row>
    <row r="97" spans="1:18" ht="30" hidden="1" x14ac:dyDescent="0.25">
      <c r="A97" s="11"/>
      <c r="B97" s="16" t="s">
        <v>538</v>
      </c>
      <c r="C97" s="16" t="s">
        <v>567</v>
      </c>
      <c r="D97" s="16" t="s">
        <v>608</v>
      </c>
      <c r="E97" s="16">
        <v>89516</v>
      </c>
      <c r="F97" s="16">
        <v>1</v>
      </c>
      <c r="G97" s="18">
        <v>7503.33</v>
      </c>
      <c r="H97" s="16" t="s">
        <v>302</v>
      </c>
      <c r="I97" s="16" t="s">
        <v>112</v>
      </c>
      <c r="J97" s="16" t="s">
        <v>302</v>
      </c>
      <c r="K97" s="16" t="s">
        <v>76</v>
      </c>
      <c r="L97" s="17"/>
      <c r="M97" s="16"/>
      <c r="N97" s="17"/>
      <c r="O97" s="16" t="s">
        <v>609</v>
      </c>
      <c r="P97" s="20" t="s">
        <v>78</v>
      </c>
      <c r="Q97" s="21" t="s">
        <v>610</v>
      </c>
      <c r="R97" s="22"/>
    </row>
    <row r="98" spans="1:18" ht="30" hidden="1" x14ac:dyDescent="0.25">
      <c r="A98" s="11"/>
      <c r="B98" s="16" t="s">
        <v>538</v>
      </c>
      <c r="C98" s="16" t="s">
        <v>611</v>
      </c>
      <c r="D98" s="16" t="s">
        <v>612</v>
      </c>
      <c r="E98" s="16">
        <v>22845</v>
      </c>
      <c r="F98" s="16">
        <v>13</v>
      </c>
      <c r="G98" s="18">
        <v>1626072</v>
      </c>
      <c r="H98" s="16" t="s">
        <v>613</v>
      </c>
      <c r="I98" s="16" t="s">
        <v>59</v>
      </c>
      <c r="J98" s="16" t="s">
        <v>140</v>
      </c>
      <c r="K98" s="16" t="s">
        <v>61</v>
      </c>
      <c r="L98" s="17"/>
      <c r="M98" s="16" t="s">
        <v>614</v>
      </c>
      <c r="N98" s="17">
        <v>44926</v>
      </c>
      <c r="O98" s="16" t="s">
        <v>615</v>
      </c>
      <c r="P98" s="20" t="s">
        <v>78</v>
      </c>
      <c r="Q98" s="21" t="s">
        <v>616</v>
      </c>
      <c r="R98" s="22" t="s">
        <v>617</v>
      </c>
    </row>
    <row r="99" spans="1:18" ht="30" hidden="1" x14ac:dyDescent="0.25">
      <c r="A99" s="11"/>
      <c r="B99" s="16" t="s">
        <v>538</v>
      </c>
      <c r="C99" s="16" t="s">
        <v>611</v>
      </c>
      <c r="D99" s="16" t="s">
        <v>618</v>
      </c>
      <c r="E99" s="16">
        <v>22845</v>
      </c>
      <c r="F99" s="16">
        <v>1</v>
      </c>
      <c r="G99" s="18">
        <v>16752</v>
      </c>
      <c r="H99" s="16" t="s">
        <v>619</v>
      </c>
      <c r="I99" s="16" t="s">
        <v>59</v>
      </c>
      <c r="J99" s="16" t="s">
        <v>140</v>
      </c>
      <c r="K99" s="16" t="s">
        <v>61</v>
      </c>
      <c r="L99" s="17"/>
      <c r="M99" s="16" t="s">
        <v>614</v>
      </c>
      <c r="N99" s="17">
        <v>44926</v>
      </c>
      <c r="O99" s="16" t="s">
        <v>620</v>
      </c>
      <c r="P99" s="20" t="s">
        <v>78</v>
      </c>
      <c r="Q99" s="21" t="s">
        <v>621</v>
      </c>
      <c r="R99" s="22" t="s">
        <v>617</v>
      </c>
    </row>
    <row r="100" spans="1:18" ht="30" hidden="1" x14ac:dyDescent="0.25">
      <c r="A100" s="11"/>
      <c r="B100" s="16" t="s">
        <v>538</v>
      </c>
      <c r="C100" s="16" t="s">
        <v>611</v>
      </c>
      <c r="D100" s="16" t="s">
        <v>622</v>
      </c>
      <c r="E100" s="16">
        <v>22845</v>
      </c>
      <c r="F100" s="16">
        <v>1</v>
      </c>
      <c r="G100" s="18">
        <v>35652</v>
      </c>
      <c r="H100" s="16" t="s">
        <v>623</v>
      </c>
      <c r="I100" s="16" t="s">
        <v>59</v>
      </c>
      <c r="J100" s="16" t="s">
        <v>140</v>
      </c>
      <c r="K100" s="16" t="s">
        <v>61</v>
      </c>
      <c r="L100" s="17"/>
      <c r="M100" s="16" t="s">
        <v>614</v>
      </c>
      <c r="N100" s="17">
        <v>44926</v>
      </c>
      <c r="O100" s="16" t="s">
        <v>624</v>
      </c>
      <c r="P100" s="20" t="s">
        <v>78</v>
      </c>
      <c r="Q100" s="21" t="s">
        <v>625</v>
      </c>
      <c r="R100" s="22" t="s">
        <v>617</v>
      </c>
    </row>
    <row r="101" spans="1:18" ht="30" hidden="1" x14ac:dyDescent="0.25">
      <c r="A101" s="11"/>
      <c r="B101" s="16" t="s">
        <v>538</v>
      </c>
      <c r="C101" s="16" t="s">
        <v>611</v>
      </c>
      <c r="D101" s="16" t="s">
        <v>626</v>
      </c>
      <c r="E101" s="16">
        <v>22845</v>
      </c>
      <c r="F101" s="16">
        <v>1</v>
      </c>
      <c r="G101" s="18">
        <v>8040</v>
      </c>
      <c r="H101" s="16" t="s">
        <v>627</v>
      </c>
      <c r="I101" s="16" t="s">
        <v>59</v>
      </c>
      <c r="J101" s="16" t="s">
        <v>140</v>
      </c>
      <c r="K101" s="16" t="s">
        <v>61</v>
      </c>
      <c r="L101" s="17"/>
      <c r="M101" s="16" t="s">
        <v>614</v>
      </c>
      <c r="N101" s="17">
        <v>44926</v>
      </c>
      <c r="O101" s="16" t="s">
        <v>628</v>
      </c>
      <c r="P101" s="20" t="s">
        <v>78</v>
      </c>
      <c r="Q101" s="21" t="s">
        <v>629</v>
      </c>
      <c r="R101" s="22" t="s">
        <v>617</v>
      </c>
    </row>
    <row r="102" spans="1:18" ht="30" hidden="1" x14ac:dyDescent="0.25">
      <c r="A102" s="11"/>
      <c r="B102" s="16" t="s">
        <v>538</v>
      </c>
      <c r="C102" s="16" t="s">
        <v>611</v>
      </c>
      <c r="D102" s="16" t="s">
        <v>630</v>
      </c>
      <c r="E102" s="16">
        <v>22845</v>
      </c>
      <c r="F102" s="16">
        <v>1</v>
      </c>
      <c r="G102" s="18">
        <v>20952</v>
      </c>
      <c r="H102" s="16" t="s">
        <v>631</v>
      </c>
      <c r="I102" s="16" t="s">
        <v>59</v>
      </c>
      <c r="J102" s="16" t="s">
        <v>140</v>
      </c>
      <c r="K102" s="16" t="s">
        <v>61</v>
      </c>
      <c r="L102" s="17"/>
      <c r="M102" s="16" t="s">
        <v>614</v>
      </c>
      <c r="N102" s="17">
        <v>44926</v>
      </c>
      <c r="O102" s="16" t="s">
        <v>632</v>
      </c>
      <c r="P102" s="20" t="s">
        <v>78</v>
      </c>
      <c r="Q102" s="21" t="s">
        <v>633</v>
      </c>
      <c r="R102" s="22" t="s">
        <v>617</v>
      </c>
    </row>
    <row r="103" spans="1:18" ht="30" hidden="1" x14ac:dyDescent="0.25">
      <c r="A103" s="11"/>
      <c r="B103" s="16" t="s">
        <v>538</v>
      </c>
      <c r="C103" s="16" t="s">
        <v>611</v>
      </c>
      <c r="D103" s="16" t="s">
        <v>634</v>
      </c>
      <c r="E103" s="16">
        <v>22845</v>
      </c>
      <c r="F103" s="16">
        <v>1</v>
      </c>
      <c r="G103" s="18">
        <v>13740</v>
      </c>
      <c r="H103" s="16" t="s">
        <v>635</v>
      </c>
      <c r="I103" s="16" t="s">
        <v>59</v>
      </c>
      <c r="J103" s="16" t="s">
        <v>140</v>
      </c>
      <c r="K103" s="16" t="s">
        <v>61</v>
      </c>
      <c r="L103" s="17"/>
      <c r="M103" s="16" t="s">
        <v>614</v>
      </c>
      <c r="N103" s="17">
        <v>44926</v>
      </c>
      <c r="O103" s="16" t="s">
        <v>636</v>
      </c>
      <c r="P103" s="20" t="s">
        <v>78</v>
      </c>
      <c r="Q103" s="21" t="s">
        <v>637</v>
      </c>
      <c r="R103" s="22" t="s">
        <v>617</v>
      </c>
    </row>
    <row r="104" spans="1:18" ht="30" hidden="1" x14ac:dyDescent="0.25">
      <c r="A104" s="11"/>
      <c r="B104" s="16" t="s">
        <v>538</v>
      </c>
      <c r="C104" s="16" t="s">
        <v>611</v>
      </c>
      <c r="D104" s="16" t="s">
        <v>638</v>
      </c>
      <c r="E104" s="16">
        <v>22845</v>
      </c>
      <c r="F104" s="16">
        <v>1</v>
      </c>
      <c r="G104" s="18">
        <v>13728</v>
      </c>
      <c r="H104" s="16" t="s">
        <v>639</v>
      </c>
      <c r="I104" s="16" t="s">
        <v>59</v>
      </c>
      <c r="J104" s="16" t="s">
        <v>140</v>
      </c>
      <c r="K104" s="16" t="s">
        <v>61</v>
      </c>
      <c r="L104" s="17"/>
      <c r="M104" s="16" t="s">
        <v>614</v>
      </c>
      <c r="N104" s="17">
        <v>44926</v>
      </c>
      <c r="O104" s="16" t="s">
        <v>640</v>
      </c>
      <c r="P104" s="20" t="s">
        <v>78</v>
      </c>
      <c r="Q104" s="21" t="s">
        <v>641</v>
      </c>
      <c r="R104" s="22" t="s">
        <v>617</v>
      </c>
    </row>
    <row r="105" spans="1:18" ht="30" hidden="1" x14ac:dyDescent="0.25">
      <c r="A105" s="11"/>
      <c r="B105" s="16" t="s">
        <v>538</v>
      </c>
      <c r="C105" s="16" t="s">
        <v>611</v>
      </c>
      <c r="D105" s="16" t="s">
        <v>642</v>
      </c>
      <c r="E105" s="16">
        <v>22845</v>
      </c>
      <c r="F105" s="16">
        <v>1</v>
      </c>
      <c r="G105" s="18">
        <v>54840</v>
      </c>
      <c r="H105" s="16" t="s">
        <v>643</v>
      </c>
      <c r="I105" s="16" t="s">
        <v>59</v>
      </c>
      <c r="J105" s="16" t="s">
        <v>140</v>
      </c>
      <c r="K105" s="16" t="s">
        <v>61</v>
      </c>
      <c r="L105" s="17"/>
      <c r="M105" s="16" t="s">
        <v>614</v>
      </c>
      <c r="N105" s="17">
        <v>44926</v>
      </c>
      <c r="O105" s="16" t="s">
        <v>644</v>
      </c>
      <c r="P105" s="20" t="s">
        <v>78</v>
      </c>
      <c r="Q105" s="21" t="s">
        <v>645</v>
      </c>
      <c r="R105" s="22" t="s">
        <v>617</v>
      </c>
    </row>
    <row r="106" spans="1:18" ht="30" hidden="1" x14ac:dyDescent="0.25">
      <c r="A106" s="11"/>
      <c r="B106" s="16" t="s">
        <v>538</v>
      </c>
      <c r="C106" s="16" t="s">
        <v>611</v>
      </c>
      <c r="D106" s="16" t="s">
        <v>646</v>
      </c>
      <c r="E106" s="16">
        <v>22845</v>
      </c>
      <c r="F106" s="16">
        <v>1</v>
      </c>
      <c r="G106" s="18">
        <v>24840</v>
      </c>
      <c r="H106" s="16" t="s">
        <v>647</v>
      </c>
      <c r="I106" s="16" t="s">
        <v>59</v>
      </c>
      <c r="J106" s="16" t="s">
        <v>140</v>
      </c>
      <c r="K106" s="16" t="s">
        <v>61</v>
      </c>
      <c r="L106" s="17"/>
      <c r="M106" s="16" t="s">
        <v>614</v>
      </c>
      <c r="N106" s="17">
        <v>44926</v>
      </c>
      <c r="O106" s="16" t="s">
        <v>648</v>
      </c>
      <c r="P106" s="20" t="s">
        <v>78</v>
      </c>
      <c r="Q106" s="21" t="s">
        <v>649</v>
      </c>
      <c r="R106" s="22" t="s">
        <v>617</v>
      </c>
    </row>
    <row r="107" spans="1:18" ht="30" hidden="1" x14ac:dyDescent="0.25">
      <c r="A107" s="11"/>
      <c r="B107" s="16" t="s">
        <v>538</v>
      </c>
      <c r="C107" s="16" t="s">
        <v>611</v>
      </c>
      <c r="D107" s="16" t="s">
        <v>650</v>
      </c>
      <c r="E107" s="16">
        <v>22845</v>
      </c>
      <c r="F107" s="16">
        <v>1</v>
      </c>
      <c r="G107" s="18">
        <v>10440</v>
      </c>
      <c r="H107" s="16" t="s">
        <v>651</v>
      </c>
      <c r="I107" s="16" t="s">
        <v>59</v>
      </c>
      <c r="J107" s="16" t="s">
        <v>140</v>
      </c>
      <c r="K107" s="16" t="s">
        <v>61</v>
      </c>
      <c r="L107" s="17"/>
      <c r="M107" s="16" t="s">
        <v>614</v>
      </c>
      <c r="N107" s="17">
        <v>44926</v>
      </c>
      <c r="O107" s="16" t="s">
        <v>652</v>
      </c>
      <c r="P107" s="20" t="s">
        <v>78</v>
      </c>
      <c r="Q107" s="21" t="s">
        <v>653</v>
      </c>
      <c r="R107" s="22" t="s">
        <v>617</v>
      </c>
    </row>
    <row r="108" spans="1:18" ht="30" hidden="1" x14ac:dyDescent="0.25">
      <c r="A108" s="11"/>
      <c r="B108" s="16" t="s">
        <v>538</v>
      </c>
      <c r="C108" s="16" t="s">
        <v>611</v>
      </c>
      <c r="D108" s="16" t="s">
        <v>654</v>
      </c>
      <c r="E108" s="16">
        <v>22845</v>
      </c>
      <c r="F108" s="16">
        <v>1</v>
      </c>
      <c r="G108" s="18">
        <v>9240</v>
      </c>
      <c r="H108" s="16" t="s">
        <v>655</v>
      </c>
      <c r="I108" s="16" t="s">
        <v>59</v>
      </c>
      <c r="J108" s="16" t="s">
        <v>140</v>
      </c>
      <c r="K108" s="16" t="s">
        <v>61</v>
      </c>
      <c r="L108" s="17"/>
      <c r="M108" s="16" t="s">
        <v>614</v>
      </c>
      <c r="N108" s="17">
        <v>44926</v>
      </c>
      <c r="O108" s="16" t="s">
        <v>656</v>
      </c>
      <c r="P108" s="20" t="s">
        <v>78</v>
      </c>
      <c r="Q108" s="21" t="s">
        <v>657</v>
      </c>
      <c r="R108" s="22" t="s">
        <v>617</v>
      </c>
    </row>
    <row r="109" spans="1:18" ht="30" hidden="1" x14ac:dyDescent="0.25">
      <c r="A109" s="11"/>
      <c r="B109" s="16" t="s">
        <v>538</v>
      </c>
      <c r="C109" s="16" t="s">
        <v>611</v>
      </c>
      <c r="D109" s="16" t="s">
        <v>658</v>
      </c>
      <c r="E109" s="16">
        <v>22845</v>
      </c>
      <c r="F109" s="16">
        <v>16</v>
      </c>
      <c r="G109" s="18">
        <v>200592</v>
      </c>
      <c r="H109" s="16" t="s">
        <v>659</v>
      </c>
      <c r="I109" s="16" t="s">
        <v>59</v>
      </c>
      <c r="J109" s="16" t="s">
        <v>140</v>
      </c>
      <c r="K109" s="16" t="s">
        <v>61</v>
      </c>
      <c r="L109" s="17"/>
      <c r="M109" s="16" t="s">
        <v>614</v>
      </c>
      <c r="N109" s="17">
        <v>44926</v>
      </c>
      <c r="O109" s="16" t="s">
        <v>660</v>
      </c>
      <c r="P109" s="20" t="s">
        <v>78</v>
      </c>
      <c r="Q109" s="21" t="s">
        <v>661</v>
      </c>
      <c r="R109" s="22" t="s">
        <v>617</v>
      </c>
    </row>
    <row r="110" spans="1:18" ht="30" hidden="1" x14ac:dyDescent="0.25">
      <c r="A110" s="11"/>
      <c r="B110" s="16" t="s">
        <v>538</v>
      </c>
      <c r="C110" s="16" t="s">
        <v>611</v>
      </c>
      <c r="D110" s="16" t="s">
        <v>662</v>
      </c>
      <c r="E110" s="16">
        <v>22845</v>
      </c>
      <c r="F110" s="16">
        <v>1</v>
      </c>
      <c r="G110" s="18">
        <v>8568</v>
      </c>
      <c r="H110" s="16" t="s">
        <v>663</v>
      </c>
      <c r="I110" s="16" t="s">
        <v>59</v>
      </c>
      <c r="J110" s="16" t="s">
        <v>140</v>
      </c>
      <c r="K110" s="16" t="s">
        <v>61</v>
      </c>
      <c r="L110" s="17"/>
      <c r="M110" s="16" t="s">
        <v>614</v>
      </c>
      <c r="N110" s="17">
        <v>44926</v>
      </c>
      <c r="O110" s="16" t="s">
        <v>664</v>
      </c>
      <c r="P110" s="20" t="s">
        <v>78</v>
      </c>
      <c r="Q110" s="21" t="s">
        <v>665</v>
      </c>
      <c r="R110" s="22" t="s">
        <v>617</v>
      </c>
    </row>
    <row r="111" spans="1:18" ht="30" hidden="1" x14ac:dyDescent="0.25">
      <c r="A111" s="11"/>
      <c r="B111" s="16" t="s">
        <v>538</v>
      </c>
      <c r="C111" s="16" t="s">
        <v>611</v>
      </c>
      <c r="D111" s="16" t="s">
        <v>666</v>
      </c>
      <c r="E111" s="16">
        <v>22845</v>
      </c>
      <c r="F111" s="16">
        <v>1</v>
      </c>
      <c r="G111" s="18">
        <v>78840</v>
      </c>
      <c r="H111" s="16" t="s">
        <v>667</v>
      </c>
      <c r="I111" s="16" t="s">
        <v>59</v>
      </c>
      <c r="J111" s="16" t="s">
        <v>140</v>
      </c>
      <c r="K111" s="16" t="s">
        <v>61</v>
      </c>
      <c r="L111" s="17"/>
      <c r="M111" s="16" t="s">
        <v>614</v>
      </c>
      <c r="N111" s="17">
        <v>44926</v>
      </c>
      <c r="O111" s="16" t="s">
        <v>668</v>
      </c>
      <c r="P111" s="20" t="s">
        <v>78</v>
      </c>
      <c r="Q111" s="21" t="s">
        <v>669</v>
      </c>
      <c r="R111" s="22" t="s">
        <v>617</v>
      </c>
    </row>
    <row r="112" spans="1:18" ht="30" hidden="1" x14ac:dyDescent="0.25">
      <c r="A112" s="11"/>
      <c r="B112" s="16" t="s">
        <v>538</v>
      </c>
      <c r="C112" s="16" t="s">
        <v>611</v>
      </c>
      <c r="D112" s="16" t="s">
        <v>670</v>
      </c>
      <c r="E112" s="16">
        <v>22845</v>
      </c>
      <c r="F112" s="16">
        <v>1</v>
      </c>
      <c r="G112" s="18">
        <v>16308</v>
      </c>
      <c r="H112" s="16" t="s">
        <v>671</v>
      </c>
      <c r="I112" s="16" t="s">
        <v>59</v>
      </c>
      <c r="J112" s="16" t="s">
        <v>140</v>
      </c>
      <c r="K112" s="16" t="s">
        <v>61</v>
      </c>
      <c r="L112" s="17"/>
      <c r="M112" s="16" t="s">
        <v>614</v>
      </c>
      <c r="N112" s="17">
        <v>44926</v>
      </c>
      <c r="O112" s="16" t="s">
        <v>672</v>
      </c>
      <c r="P112" s="20" t="s">
        <v>78</v>
      </c>
      <c r="Q112" s="21" t="s">
        <v>673</v>
      </c>
      <c r="R112" s="22" t="s">
        <v>617</v>
      </c>
    </row>
    <row r="113" spans="1:18" ht="30" hidden="1" x14ac:dyDescent="0.25">
      <c r="A113" s="11"/>
      <c r="B113" s="16" t="s">
        <v>538</v>
      </c>
      <c r="C113" s="16" t="s">
        <v>611</v>
      </c>
      <c r="D113" s="16" t="s">
        <v>674</v>
      </c>
      <c r="E113" s="16">
        <v>22845</v>
      </c>
      <c r="F113" s="16">
        <v>1</v>
      </c>
      <c r="G113" s="18">
        <v>14400</v>
      </c>
      <c r="H113" s="16" t="s">
        <v>675</v>
      </c>
      <c r="I113" s="16" t="s">
        <v>59</v>
      </c>
      <c r="J113" s="16" t="s">
        <v>140</v>
      </c>
      <c r="K113" s="16" t="s">
        <v>61</v>
      </c>
      <c r="L113" s="17"/>
      <c r="M113" s="16" t="s">
        <v>614</v>
      </c>
      <c r="N113" s="17">
        <v>44926</v>
      </c>
      <c r="O113" s="16" t="s">
        <v>676</v>
      </c>
      <c r="P113" s="20" t="s">
        <v>64</v>
      </c>
      <c r="Q113" s="21" t="s">
        <v>65</v>
      </c>
      <c r="R113" s="22" t="s">
        <v>373</v>
      </c>
    </row>
    <row r="114" spans="1:18" ht="30" hidden="1" x14ac:dyDescent="0.25">
      <c r="A114" s="11"/>
      <c r="B114" s="16" t="s">
        <v>538</v>
      </c>
      <c r="C114" s="16" t="s">
        <v>611</v>
      </c>
      <c r="D114" s="16" t="s">
        <v>677</v>
      </c>
      <c r="E114" s="16">
        <v>22845</v>
      </c>
      <c r="F114" s="16">
        <v>1</v>
      </c>
      <c r="G114" s="18">
        <v>11148</v>
      </c>
      <c r="H114" s="16" t="s">
        <v>678</v>
      </c>
      <c r="I114" s="16" t="s">
        <v>59</v>
      </c>
      <c r="J114" s="16" t="s">
        <v>140</v>
      </c>
      <c r="K114" s="16" t="s">
        <v>61</v>
      </c>
      <c r="L114" s="17"/>
      <c r="M114" s="16" t="s">
        <v>614</v>
      </c>
      <c r="N114" s="17">
        <v>44926</v>
      </c>
      <c r="O114" s="16" t="s">
        <v>679</v>
      </c>
      <c r="P114" s="20" t="s">
        <v>78</v>
      </c>
      <c r="Q114" s="21" t="s">
        <v>680</v>
      </c>
      <c r="R114" s="22" t="s">
        <v>617</v>
      </c>
    </row>
    <row r="115" spans="1:18" ht="30" hidden="1" x14ac:dyDescent="0.25">
      <c r="A115" s="11"/>
      <c r="B115" s="16" t="s">
        <v>538</v>
      </c>
      <c r="C115" s="16" t="s">
        <v>611</v>
      </c>
      <c r="D115" s="16" t="s">
        <v>681</v>
      </c>
      <c r="E115" s="16">
        <v>22845</v>
      </c>
      <c r="F115" s="16">
        <v>1</v>
      </c>
      <c r="G115" s="18">
        <v>4440</v>
      </c>
      <c r="H115" s="16" t="s">
        <v>682</v>
      </c>
      <c r="I115" s="16" t="s">
        <v>59</v>
      </c>
      <c r="J115" s="16" t="s">
        <v>140</v>
      </c>
      <c r="K115" s="16" t="s">
        <v>61</v>
      </c>
      <c r="L115" s="17"/>
      <c r="M115" s="16" t="s">
        <v>614</v>
      </c>
      <c r="N115" s="17">
        <v>44926</v>
      </c>
      <c r="O115" s="16" t="s">
        <v>683</v>
      </c>
      <c r="P115" s="20" t="s">
        <v>78</v>
      </c>
      <c r="Q115" s="21" t="s">
        <v>684</v>
      </c>
      <c r="R115" s="22" t="s">
        <v>617</v>
      </c>
    </row>
    <row r="116" spans="1:18" ht="30" hidden="1" x14ac:dyDescent="0.25">
      <c r="A116" s="11"/>
      <c r="B116" s="16" t="s">
        <v>538</v>
      </c>
      <c r="C116" s="16" t="s">
        <v>611</v>
      </c>
      <c r="D116" s="16" t="s">
        <v>685</v>
      </c>
      <c r="E116" s="16">
        <v>22845</v>
      </c>
      <c r="F116" s="16">
        <v>1</v>
      </c>
      <c r="G116" s="18">
        <v>5640</v>
      </c>
      <c r="H116" s="16" t="s">
        <v>686</v>
      </c>
      <c r="I116" s="16" t="s">
        <v>59</v>
      </c>
      <c r="J116" s="16" t="s">
        <v>140</v>
      </c>
      <c r="K116" s="16" t="s">
        <v>61</v>
      </c>
      <c r="L116" s="17"/>
      <c r="M116" s="16" t="s">
        <v>614</v>
      </c>
      <c r="N116" s="17">
        <v>44926</v>
      </c>
      <c r="O116" s="16" t="s">
        <v>687</v>
      </c>
      <c r="P116" s="20" t="s">
        <v>78</v>
      </c>
      <c r="Q116" s="21" t="s">
        <v>688</v>
      </c>
      <c r="R116" s="22" t="s">
        <v>617</v>
      </c>
    </row>
    <row r="117" spans="1:18" ht="30" hidden="1" x14ac:dyDescent="0.25">
      <c r="A117" s="11"/>
      <c r="B117" s="16" t="s">
        <v>538</v>
      </c>
      <c r="C117" s="16" t="s">
        <v>611</v>
      </c>
      <c r="D117" s="16" t="s">
        <v>689</v>
      </c>
      <c r="E117" s="16">
        <v>22845</v>
      </c>
      <c r="F117" s="16">
        <v>1</v>
      </c>
      <c r="G117" s="18">
        <v>10440</v>
      </c>
      <c r="H117" s="16" t="s">
        <v>690</v>
      </c>
      <c r="I117" s="16" t="s">
        <v>59</v>
      </c>
      <c r="J117" s="16" t="s">
        <v>140</v>
      </c>
      <c r="K117" s="16" t="s">
        <v>61</v>
      </c>
      <c r="L117" s="17"/>
      <c r="M117" s="16" t="s">
        <v>614</v>
      </c>
      <c r="N117" s="17">
        <v>44926</v>
      </c>
      <c r="O117" s="16" t="s">
        <v>691</v>
      </c>
      <c r="P117" s="20" t="s">
        <v>78</v>
      </c>
      <c r="Q117" s="21" t="s">
        <v>692</v>
      </c>
      <c r="R117" s="22" t="s">
        <v>617</v>
      </c>
    </row>
    <row r="118" spans="1:18" ht="30" hidden="1" x14ac:dyDescent="0.25">
      <c r="A118" s="11"/>
      <c r="B118" s="16" t="s">
        <v>538</v>
      </c>
      <c r="C118" s="16" t="s">
        <v>611</v>
      </c>
      <c r="D118" s="16" t="s">
        <v>693</v>
      </c>
      <c r="E118" s="16">
        <v>22845</v>
      </c>
      <c r="F118" s="16">
        <v>1</v>
      </c>
      <c r="G118" s="18">
        <v>10440</v>
      </c>
      <c r="H118" s="16" t="s">
        <v>694</v>
      </c>
      <c r="I118" s="16" t="s">
        <v>59</v>
      </c>
      <c r="J118" s="16" t="s">
        <v>140</v>
      </c>
      <c r="K118" s="16" t="s">
        <v>61</v>
      </c>
      <c r="L118" s="17"/>
      <c r="M118" s="16" t="s">
        <v>614</v>
      </c>
      <c r="N118" s="17">
        <v>44926</v>
      </c>
      <c r="O118" s="16" t="s">
        <v>695</v>
      </c>
      <c r="P118" s="20" t="s">
        <v>78</v>
      </c>
      <c r="Q118" s="21" t="s">
        <v>696</v>
      </c>
      <c r="R118" s="22" t="s">
        <v>617</v>
      </c>
    </row>
    <row r="119" spans="1:18" ht="30" hidden="1" x14ac:dyDescent="0.25">
      <c r="A119" s="11"/>
      <c r="B119" s="16" t="s">
        <v>538</v>
      </c>
      <c r="C119" s="16" t="s">
        <v>611</v>
      </c>
      <c r="D119" s="16" t="s">
        <v>697</v>
      </c>
      <c r="E119" s="16">
        <v>22845</v>
      </c>
      <c r="F119" s="16">
        <v>1</v>
      </c>
      <c r="G119" s="18">
        <v>8040</v>
      </c>
      <c r="H119" s="16" t="s">
        <v>698</v>
      </c>
      <c r="I119" s="16" t="s">
        <v>59</v>
      </c>
      <c r="J119" s="16" t="s">
        <v>140</v>
      </c>
      <c r="K119" s="16" t="s">
        <v>61</v>
      </c>
      <c r="L119" s="17"/>
      <c r="M119" s="16" t="s">
        <v>614</v>
      </c>
      <c r="N119" s="17">
        <v>44926</v>
      </c>
      <c r="O119" s="16" t="s">
        <v>699</v>
      </c>
      <c r="P119" s="20" t="s">
        <v>78</v>
      </c>
      <c r="Q119" s="21" t="s">
        <v>700</v>
      </c>
      <c r="R119" s="22" t="s">
        <v>617</v>
      </c>
    </row>
    <row r="120" spans="1:18" ht="30" hidden="1" x14ac:dyDescent="0.25">
      <c r="A120" s="11"/>
      <c r="B120" s="16" t="s">
        <v>538</v>
      </c>
      <c r="C120" s="16" t="s">
        <v>611</v>
      </c>
      <c r="D120" s="16" t="s">
        <v>701</v>
      </c>
      <c r="E120" s="16">
        <v>22845</v>
      </c>
      <c r="F120" s="16">
        <v>1</v>
      </c>
      <c r="G120" s="18">
        <v>6840</v>
      </c>
      <c r="H120" s="16" t="s">
        <v>702</v>
      </c>
      <c r="I120" s="16" t="s">
        <v>59</v>
      </c>
      <c r="J120" s="16" t="s">
        <v>140</v>
      </c>
      <c r="K120" s="16" t="s">
        <v>61</v>
      </c>
      <c r="L120" s="17"/>
      <c r="M120" s="16" t="s">
        <v>614</v>
      </c>
      <c r="N120" s="17">
        <v>44926</v>
      </c>
      <c r="O120" s="16" t="s">
        <v>703</v>
      </c>
      <c r="P120" s="20" t="s">
        <v>64</v>
      </c>
      <c r="Q120" s="21" t="s">
        <v>65</v>
      </c>
      <c r="R120" s="22" t="s">
        <v>373</v>
      </c>
    </row>
    <row r="121" spans="1:18" ht="30" hidden="1" x14ac:dyDescent="0.25">
      <c r="A121" s="11"/>
      <c r="B121" s="16" t="s">
        <v>538</v>
      </c>
      <c r="C121" s="16" t="s">
        <v>611</v>
      </c>
      <c r="D121" s="16" t="s">
        <v>704</v>
      </c>
      <c r="E121" s="16">
        <v>4138</v>
      </c>
      <c r="F121" s="16">
        <v>1</v>
      </c>
      <c r="G121" s="18">
        <v>822</v>
      </c>
      <c r="H121" s="16" t="s">
        <v>705</v>
      </c>
      <c r="I121" s="16" t="s">
        <v>59</v>
      </c>
      <c r="J121" s="16" t="s">
        <v>140</v>
      </c>
      <c r="K121" s="16" t="s">
        <v>61</v>
      </c>
      <c r="L121" s="17"/>
      <c r="M121" s="16" t="s">
        <v>614</v>
      </c>
      <c r="N121" s="17">
        <v>44926</v>
      </c>
      <c r="O121" s="16" t="s">
        <v>706</v>
      </c>
      <c r="P121" s="20" t="s">
        <v>78</v>
      </c>
      <c r="Q121" s="21" t="s">
        <v>707</v>
      </c>
      <c r="R121" s="22" t="s">
        <v>708</v>
      </c>
    </row>
    <row r="122" spans="1:18" ht="45" hidden="1" x14ac:dyDescent="0.25">
      <c r="A122" s="11"/>
      <c r="B122" s="16" t="s">
        <v>538</v>
      </c>
      <c r="C122" s="16" t="s">
        <v>611</v>
      </c>
      <c r="D122" s="16" t="s">
        <v>709</v>
      </c>
      <c r="E122" s="16">
        <v>4120</v>
      </c>
      <c r="F122" s="16">
        <v>10</v>
      </c>
      <c r="G122" s="18">
        <v>3153048</v>
      </c>
      <c r="H122" s="16" t="s">
        <v>710</v>
      </c>
      <c r="I122" s="16" t="s">
        <v>59</v>
      </c>
      <c r="J122" s="16" t="s">
        <v>140</v>
      </c>
      <c r="K122" s="16" t="s">
        <v>61</v>
      </c>
      <c r="L122" s="17"/>
      <c r="M122" s="16" t="s">
        <v>614</v>
      </c>
      <c r="N122" s="17">
        <v>44926</v>
      </c>
      <c r="O122" s="16" t="s">
        <v>711</v>
      </c>
      <c r="P122" s="20" t="s">
        <v>78</v>
      </c>
      <c r="Q122" s="21" t="s">
        <v>712</v>
      </c>
      <c r="R122" s="22" t="s">
        <v>708</v>
      </c>
    </row>
    <row r="123" spans="1:18" ht="30" hidden="1" x14ac:dyDescent="0.25">
      <c r="A123" s="11"/>
      <c r="B123" s="16" t="s">
        <v>538</v>
      </c>
      <c r="C123" s="16" t="s">
        <v>611</v>
      </c>
      <c r="D123" s="16" t="s">
        <v>713</v>
      </c>
      <c r="E123" s="16">
        <v>4120</v>
      </c>
      <c r="F123" s="16">
        <v>7</v>
      </c>
      <c r="G123" s="18">
        <v>725916</v>
      </c>
      <c r="H123" s="16" t="s">
        <v>714</v>
      </c>
      <c r="I123" s="16" t="s">
        <v>59</v>
      </c>
      <c r="J123" s="16" t="s">
        <v>140</v>
      </c>
      <c r="K123" s="16" t="s">
        <v>61</v>
      </c>
      <c r="L123" s="17"/>
      <c r="M123" s="16" t="s">
        <v>614</v>
      </c>
      <c r="N123" s="17">
        <v>44926</v>
      </c>
      <c r="O123" s="16" t="s">
        <v>715</v>
      </c>
      <c r="P123" s="20" t="s">
        <v>78</v>
      </c>
      <c r="Q123" s="21" t="s">
        <v>716</v>
      </c>
      <c r="R123" s="22" t="s">
        <v>708</v>
      </c>
    </row>
    <row r="124" spans="1:18" ht="45" hidden="1" x14ac:dyDescent="0.25">
      <c r="A124" s="11"/>
      <c r="B124" s="16" t="s">
        <v>538</v>
      </c>
      <c r="C124" s="16" t="s">
        <v>611</v>
      </c>
      <c r="D124" s="16" t="s">
        <v>717</v>
      </c>
      <c r="E124" s="16">
        <v>4120</v>
      </c>
      <c r="F124" s="16">
        <v>1</v>
      </c>
      <c r="G124" s="18">
        <v>105720</v>
      </c>
      <c r="H124" s="16" t="s">
        <v>647</v>
      </c>
      <c r="I124" s="16" t="s">
        <v>59</v>
      </c>
      <c r="J124" s="16" t="s">
        <v>140</v>
      </c>
      <c r="K124" s="16" t="s">
        <v>61</v>
      </c>
      <c r="L124" s="17"/>
      <c r="M124" s="16" t="s">
        <v>718</v>
      </c>
      <c r="N124" s="17">
        <v>46387</v>
      </c>
      <c r="O124" s="16" t="s">
        <v>719</v>
      </c>
      <c r="P124" s="20" t="s">
        <v>64</v>
      </c>
      <c r="Q124" s="21" t="s">
        <v>377</v>
      </c>
      <c r="R124" s="22" t="s">
        <v>720</v>
      </c>
    </row>
    <row r="125" spans="1:18" ht="44.25" customHeight="1" x14ac:dyDescent="0.25">
      <c r="A125" s="11"/>
      <c r="B125" s="16" t="s">
        <v>538</v>
      </c>
      <c r="C125" s="16" t="s">
        <v>611</v>
      </c>
      <c r="D125" s="16" t="s">
        <v>721</v>
      </c>
      <c r="E125" s="16">
        <v>4120</v>
      </c>
      <c r="F125" s="16">
        <v>1</v>
      </c>
      <c r="G125" s="18">
        <v>140184</v>
      </c>
      <c r="H125" s="16" t="s">
        <v>722</v>
      </c>
      <c r="I125" s="16" t="s">
        <v>59</v>
      </c>
      <c r="J125" s="16" t="s">
        <v>140</v>
      </c>
      <c r="K125" s="16" t="s">
        <v>76</v>
      </c>
      <c r="L125" s="17"/>
      <c r="M125" s="16" t="s">
        <v>723</v>
      </c>
      <c r="N125" s="17">
        <v>44926</v>
      </c>
      <c r="O125" s="16" t="s">
        <v>724</v>
      </c>
      <c r="P125" s="20" t="s">
        <v>725</v>
      </c>
      <c r="Q125" s="21" t="s">
        <v>726</v>
      </c>
      <c r="R125" s="22"/>
    </row>
    <row r="126" spans="1:18" ht="60" hidden="1" x14ac:dyDescent="0.25">
      <c r="A126" s="11"/>
      <c r="B126" s="16" t="s">
        <v>538</v>
      </c>
      <c r="C126" s="16" t="s">
        <v>611</v>
      </c>
      <c r="D126" s="16" t="s">
        <v>727</v>
      </c>
      <c r="E126" s="16">
        <v>4120</v>
      </c>
      <c r="F126" s="16">
        <v>1</v>
      </c>
      <c r="G126" s="18">
        <v>81876</v>
      </c>
      <c r="H126" s="16" t="s">
        <v>728</v>
      </c>
      <c r="I126" s="16" t="s">
        <v>59</v>
      </c>
      <c r="J126" s="16" t="s">
        <v>140</v>
      </c>
      <c r="K126" s="16" t="s">
        <v>61</v>
      </c>
      <c r="L126" s="17"/>
      <c r="M126" s="16" t="s">
        <v>729</v>
      </c>
      <c r="N126" s="17">
        <v>46387</v>
      </c>
      <c r="O126" s="16" t="s">
        <v>730</v>
      </c>
      <c r="P126" s="20" t="s">
        <v>64</v>
      </c>
      <c r="Q126" s="21" t="s">
        <v>377</v>
      </c>
      <c r="R126" s="22" t="s">
        <v>720</v>
      </c>
    </row>
    <row r="127" spans="1:18" ht="60" hidden="1" x14ac:dyDescent="0.25">
      <c r="A127" s="11"/>
      <c r="B127" s="16" t="s">
        <v>538</v>
      </c>
      <c r="C127" s="16" t="s">
        <v>611</v>
      </c>
      <c r="D127" s="16" t="s">
        <v>731</v>
      </c>
      <c r="E127" s="16">
        <v>4120</v>
      </c>
      <c r="F127" s="16">
        <v>1</v>
      </c>
      <c r="G127" s="18">
        <v>51060</v>
      </c>
      <c r="H127" s="16" t="s">
        <v>732</v>
      </c>
      <c r="I127" s="16" t="s">
        <v>59</v>
      </c>
      <c r="J127" s="16" t="s">
        <v>140</v>
      </c>
      <c r="K127" s="16" t="s">
        <v>61</v>
      </c>
      <c r="L127" s="17"/>
      <c r="M127" s="16" t="s">
        <v>733</v>
      </c>
      <c r="N127" s="17">
        <v>46387</v>
      </c>
      <c r="O127" s="16" t="s">
        <v>734</v>
      </c>
      <c r="P127" s="20" t="s">
        <v>64</v>
      </c>
      <c r="Q127" s="21" t="s">
        <v>377</v>
      </c>
      <c r="R127" s="22" t="s">
        <v>720</v>
      </c>
    </row>
    <row r="128" spans="1:18" ht="30" hidden="1" x14ac:dyDescent="0.25">
      <c r="A128" s="11"/>
      <c r="B128" s="16" t="s">
        <v>538</v>
      </c>
      <c r="C128" s="16" t="s">
        <v>611</v>
      </c>
      <c r="D128" s="16" t="s">
        <v>735</v>
      </c>
      <c r="E128" s="16">
        <v>4120</v>
      </c>
      <c r="F128" s="16">
        <v>1</v>
      </c>
      <c r="G128" s="18">
        <v>53796</v>
      </c>
      <c r="H128" s="16" t="s">
        <v>736</v>
      </c>
      <c r="I128" s="16" t="s">
        <v>59</v>
      </c>
      <c r="J128" s="16" t="s">
        <v>140</v>
      </c>
      <c r="K128" s="16" t="s">
        <v>61</v>
      </c>
      <c r="L128" s="17"/>
      <c r="M128" s="16" t="s">
        <v>614</v>
      </c>
      <c r="N128" s="17">
        <v>44926</v>
      </c>
      <c r="O128" s="16" t="s">
        <v>737</v>
      </c>
      <c r="P128" s="20" t="s">
        <v>78</v>
      </c>
      <c r="Q128" s="21" t="s">
        <v>738</v>
      </c>
      <c r="R128" s="22"/>
    </row>
    <row r="129" spans="1:18" ht="30" hidden="1" x14ac:dyDescent="0.25">
      <c r="A129" s="11"/>
      <c r="B129" s="16" t="s">
        <v>538</v>
      </c>
      <c r="C129" s="16" t="s">
        <v>611</v>
      </c>
      <c r="D129" s="16" t="s">
        <v>739</v>
      </c>
      <c r="E129" s="16">
        <v>4120</v>
      </c>
      <c r="F129" s="16">
        <v>3</v>
      </c>
      <c r="G129" s="18">
        <v>362388</v>
      </c>
      <c r="H129" s="16" t="s">
        <v>740</v>
      </c>
      <c r="I129" s="16" t="s">
        <v>59</v>
      </c>
      <c r="J129" s="16" t="s">
        <v>140</v>
      </c>
      <c r="K129" s="16" t="s">
        <v>61</v>
      </c>
      <c r="L129" s="17"/>
      <c r="M129" s="16" t="s">
        <v>614</v>
      </c>
      <c r="N129" s="17">
        <v>44926</v>
      </c>
      <c r="O129" s="16" t="s">
        <v>741</v>
      </c>
      <c r="P129" s="20" t="s">
        <v>78</v>
      </c>
      <c r="Q129" s="21" t="s">
        <v>742</v>
      </c>
      <c r="R129" s="22"/>
    </row>
    <row r="130" spans="1:18" ht="45" hidden="1" x14ac:dyDescent="0.25">
      <c r="A130" s="11"/>
      <c r="B130" s="16" t="s">
        <v>538</v>
      </c>
      <c r="C130" s="16" t="s">
        <v>611</v>
      </c>
      <c r="D130" s="16" t="s">
        <v>743</v>
      </c>
      <c r="E130" s="16">
        <v>4120</v>
      </c>
      <c r="F130" s="16">
        <v>4</v>
      </c>
      <c r="G130" s="18">
        <v>155448</v>
      </c>
      <c r="H130" s="16" t="s">
        <v>744</v>
      </c>
      <c r="I130" s="16" t="s">
        <v>59</v>
      </c>
      <c r="J130" s="16" t="s">
        <v>140</v>
      </c>
      <c r="K130" s="16" t="s">
        <v>61</v>
      </c>
      <c r="L130" s="17"/>
      <c r="M130" s="16" t="s">
        <v>614</v>
      </c>
      <c r="N130" s="17">
        <v>44926</v>
      </c>
      <c r="O130" s="16" t="s">
        <v>745</v>
      </c>
      <c r="P130" s="20" t="s">
        <v>78</v>
      </c>
      <c r="Q130" s="21" t="s">
        <v>746</v>
      </c>
      <c r="R130" s="22"/>
    </row>
    <row r="131" spans="1:18" ht="30" hidden="1" x14ac:dyDescent="0.25">
      <c r="A131" s="11"/>
      <c r="B131" s="16" t="s">
        <v>538</v>
      </c>
      <c r="C131" s="16" t="s">
        <v>611</v>
      </c>
      <c r="D131" s="16" t="s">
        <v>747</v>
      </c>
      <c r="E131" s="16">
        <v>4120</v>
      </c>
      <c r="F131" s="16">
        <v>1</v>
      </c>
      <c r="G131" s="18">
        <v>74249</v>
      </c>
      <c r="H131" s="16" t="s">
        <v>748</v>
      </c>
      <c r="I131" s="16" t="s">
        <v>59</v>
      </c>
      <c r="J131" s="16" t="s">
        <v>140</v>
      </c>
      <c r="K131" s="16" t="s">
        <v>61</v>
      </c>
      <c r="L131" s="17"/>
      <c r="M131" s="16" t="s">
        <v>749</v>
      </c>
      <c r="N131" s="17">
        <v>44755</v>
      </c>
      <c r="O131" s="16" t="s">
        <v>750</v>
      </c>
      <c r="P131" s="20" t="s">
        <v>64</v>
      </c>
      <c r="Q131" s="21"/>
      <c r="R131" s="22"/>
    </row>
    <row r="132" spans="1:18" ht="45" hidden="1" x14ac:dyDescent="0.25">
      <c r="A132" s="11"/>
      <c r="B132" s="16" t="s">
        <v>538</v>
      </c>
      <c r="C132" s="16" t="s">
        <v>611</v>
      </c>
      <c r="D132" s="16" t="s">
        <v>747</v>
      </c>
      <c r="E132" s="16">
        <v>4120</v>
      </c>
      <c r="F132" s="16">
        <v>1</v>
      </c>
      <c r="G132" s="18">
        <v>53035</v>
      </c>
      <c r="H132" s="16" t="s">
        <v>748</v>
      </c>
      <c r="I132" s="16" t="s">
        <v>59</v>
      </c>
      <c r="J132" s="16" t="s">
        <v>140</v>
      </c>
      <c r="K132" s="16" t="s">
        <v>61</v>
      </c>
      <c r="L132" s="17"/>
      <c r="M132" s="16" t="s">
        <v>751</v>
      </c>
      <c r="N132" s="17"/>
      <c r="O132" s="16" t="s">
        <v>752</v>
      </c>
      <c r="P132" s="20" t="s">
        <v>78</v>
      </c>
      <c r="Q132" s="21" t="s">
        <v>753</v>
      </c>
      <c r="R132" s="22"/>
    </row>
    <row r="133" spans="1:18" ht="30" hidden="1" x14ac:dyDescent="0.25">
      <c r="A133" s="11"/>
      <c r="B133" s="16" t="s">
        <v>538</v>
      </c>
      <c r="C133" s="16" t="s">
        <v>611</v>
      </c>
      <c r="D133" s="16" t="s">
        <v>754</v>
      </c>
      <c r="E133" s="16">
        <v>4120</v>
      </c>
      <c r="F133" s="16">
        <v>1</v>
      </c>
      <c r="G133" s="18">
        <v>25512</v>
      </c>
      <c r="H133" s="16" t="s">
        <v>755</v>
      </c>
      <c r="I133" s="16" t="s">
        <v>59</v>
      </c>
      <c r="J133" s="16" t="s">
        <v>140</v>
      </c>
      <c r="K133" s="16" t="s">
        <v>76</v>
      </c>
      <c r="L133" s="17">
        <v>44636</v>
      </c>
      <c r="M133" s="16"/>
      <c r="N133" s="17"/>
      <c r="O133" s="16" t="s">
        <v>756</v>
      </c>
      <c r="P133" s="20" t="s">
        <v>64</v>
      </c>
      <c r="Q133" s="21" t="s">
        <v>757</v>
      </c>
      <c r="R133" s="22" t="s">
        <v>758</v>
      </c>
    </row>
    <row r="134" spans="1:18" ht="60" hidden="1" x14ac:dyDescent="0.25">
      <c r="A134" s="11"/>
      <c r="B134" s="16" t="s">
        <v>538</v>
      </c>
      <c r="C134" s="16" t="s">
        <v>611</v>
      </c>
      <c r="D134" s="16" t="s">
        <v>754</v>
      </c>
      <c r="E134" s="16">
        <v>4120</v>
      </c>
      <c r="F134" s="16">
        <v>1</v>
      </c>
      <c r="G134" s="18">
        <v>127560</v>
      </c>
      <c r="H134" s="16" t="s">
        <v>759</v>
      </c>
      <c r="I134" s="16" t="s">
        <v>59</v>
      </c>
      <c r="J134" s="16" t="s">
        <v>140</v>
      </c>
      <c r="K134" s="16" t="s">
        <v>61</v>
      </c>
      <c r="L134" s="17"/>
      <c r="M134" s="16" t="s">
        <v>760</v>
      </c>
      <c r="N134" s="17">
        <v>46097</v>
      </c>
      <c r="O134" s="16" t="s">
        <v>756</v>
      </c>
      <c r="P134" s="20" t="s">
        <v>64</v>
      </c>
      <c r="Q134" s="21" t="s">
        <v>377</v>
      </c>
      <c r="R134" s="22" t="s">
        <v>720</v>
      </c>
    </row>
    <row r="135" spans="1:18" ht="30" hidden="1" x14ac:dyDescent="0.25">
      <c r="A135" s="11"/>
      <c r="B135" s="16" t="s">
        <v>538</v>
      </c>
      <c r="C135" s="16" t="s">
        <v>611</v>
      </c>
      <c r="D135" s="16" t="s">
        <v>761</v>
      </c>
      <c r="E135" s="16">
        <v>4120</v>
      </c>
      <c r="F135" s="16">
        <v>1</v>
      </c>
      <c r="G135" s="18">
        <v>39792</v>
      </c>
      <c r="H135" s="16" t="s">
        <v>675</v>
      </c>
      <c r="I135" s="16" t="s">
        <v>59</v>
      </c>
      <c r="J135" s="16" t="s">
        <v>140</v>
      </c>
      <c r="K135" s="16" t="s">
        <v>76</v>
      </c>
      <c r="L135" s="17">
        <v>44742</v>
      </c>
      <c r="M135" s="16"/>
      <c r="N135" s="17"/>
      <c r="O135" s="16" t="s">
        <v>762</v>
      </c>
      <c r="P135" s="20" t="s">
        <v>78</v>
      </c>
      <c r="Q135" s="21" t="s">
        <v>763</v>
      </c>
      <c r="R135" s="22" t="s">
        <v>764</v>
      </c>
    </row>
    <row r="136" spans="1:18" ht="45" hidden="1" x14ac:dyDescent="0.25">
      <c r="A136" s="11"/>
      <c r="B136" s="16" t="s">
        <v>538</v>
      </c>
      <c r="C136" s="16" t="s">
        <v>611</v>
      </c>
      <c r="D136" s="16" t="s">
        <v>761</v>
      </c>
      <c r="E136" s="16">
        <v>4120</v>
      </c>
      <c r="F136" s="16">
        <v>1</v>
      </c>
      <c r="G136" s="18">
        <v>39792</v>
      </c>
      <c r="H136" s="16" t="s">
        <v>675</v>
      </c>
      <c r="I136" s="16" t="s">
        <v>59</v>
      </c>
      <c r="J136" s="16" t="s">
        <v>140</v>
      </c>
      <c r="K136" s="16" t="s">
        <v>61</v>
      </c>
      <c r="L136" s="17"/>
      <c r="M136" s="16" t="s">
        <v>751</v>
      </c>
      <c r="N136" s="17"/>
      <c r="O136" s="16" t="s">
        <v>762</v>
      </c>
      <c r="P136" s="20" t="s">
        <v>78</v>
      </c>
      <c r="Q136" s="21" t="s">
        <v>765</v>
      </c>
      <c r="R136" s="22"/>
    </row>
    <row r="137" spans="1:18" ht="30" hidden="1" x14ac:dyDescent="0.25">
      <c r="A137" s="11"/>
      <c r="B137" s="16" t="s">
        <v>538</v>
      </c>
      <c r="C137" s="16" t="s">
        <v>611</v>
      </c>
      <c r="D137" s="16" t="s">
        <v>766</v>
      </c>
      <c r="E137" s="16">
        <v>4120</v>
      </c>
      <c r="F137" s="16">
        <v>1</v>
      </c>
      <c r="G137" s="18">
        <v>96208</v>
      </c>
      <c r="H137" s="16" t="s">
        <v>655</v>
      </c>
      <c r="I137" s="16" t="s">
        <v>59</v>
      </c>
      <c r="J137" s="16" t="s">
        <v>140</v>
      </c>
      <c r="K137" s="16" t="s">
        <v>61</v>
      </c>
      <c r="L137" s="17"/>
      <c r="M137" s="16" t="s">
        <v>767</v>
      </c>
      <c r="N137" s="17">
        <v>44784</v>
      </c>
      <c r="O137" s="16" t="s">
        <v>768</v>
      </c>
      <c r="P137" s="20" t="s">
        <v>64</v>
      </c>
      <c r="Q137" s="21" t="s">
        <v>377</v>
      </c>
      <c r="R137" s="22" t="s">
        <v>769</v>
      </c>
    </row>
    <row r="138" spans="1:18" ht="30" hidden="1" x14ac:dyDescent="0.25">
      <c r="A138" s="11"/>
      <c r="B138" s="16" t="s">
        <v>538</v>
      </c>
      <c r="C138" s="16" t="s">
        <v>611</v>
      </c>
      <c r="D138" s="16" t="s">
        <v>766</v>
      </c>
      <c r="E138" s="16">
        <v>4120</v>
      </c>
      <c r="F138" s="16">
        <v>1</v>
      </c>
      <c r="G138" s="18">
        <v>48104</v>
      </c>
      <c r="H138" s="16" t="s">
        <v>655</v>
      </c>
      <c r="I138" s="16" t="s">
        <v>59</v>
      </c>
      <c r="J138" s="16" t="s">
        <v>140</v>
      </c>
      <c r="K138" s="16" t="s">
        <v>76</v>
      </c>
      <c r="L138" s="17">
        <v>44784</v>
      </c>
      <c r="M138" s="16"/>
      <c r="N138" s="17"/>
      <c r="O138" s="16" t="s">
        <v>770</v>
      </c>
      <c r="P138" s="20" t="s">
        <v>78</v>
      </c>
      <c r="Q138" s="21" t="s">
        <v>771</v>
      </c>
      <c r="R138" s="22"/>
    </row>
    <row r="139" spans="1:18" ht="30" hidden="1" x14ac:dyDescent="0.25">
      <c r="A139" s="11"/>
      <c r="B139" s="16" t="s">
        <v>538</v>
      </c>
      <c r="C139" s="16" t="s">
        <v>611</v>
      </c>
      <c r="D139" s="16" t="s">
        <v>772</v>
      </c>
      <c r="E139" s="16">
        <v>4120</v>
      </c>
      <c r="F139" s="16">
        <v>1</v>
      </c>
      <c r="G139" s="18">
        <v>48816</v>
      </c>
      <c r="H139" s="16" t="s">
        <v>773</v>
      </c>
      <c r="I139" s="16" t="s">
        <v>59</v>
      </c>
      <c r="J139" s="16" t="s">
        <v>140</v>
      </c>
      <c r="K139" s="16" t="s">
        <v>61</v>
      </c>
      <c r="L139" s="17"/>
      <c r="M139" s="16" t="s">
        <v>774</v>
      </c>
      <c r="N139" s="17">
        <v>44734</v>
      </c>
      <c r="O139" s="16" t="s">
        <v>775</v>
      </c>
      <c r="P139" s="20" t="s">
        <v>64</v>
      </c>
      <c r="Q139" s="21" t="s">
        <v>776</v>
      </c>
      <c r="R139" s="22" t="s">
        <v>777</v>
      </c>
    </row>
    <row r="140" spans="1:18" ht="30" hidden="1" x14ac:dyDescent="0.25">
      <c r="A140" s="11"/>
      <c r="B140" s="16" t="s">
        <v>538</v>
      </c>
      <c r="C140" s="16" t="s">
        <v>611</v>
      </c>
      <c r="D140" s="16" t="s">
        <v>772</v>
      </c>
      <c r="E140" s="16">
        <v>4120</v>
      </c>
      <c r="F140" s="16">
        <v>1</v>
      </c>
      <c r="G140" s="18">
        <v>48816</v>
      </c>
      <c r="H140" s="16" t="s">
        <v>773</v>
      </c>
      <c r="I140" s="16" t="s">
        <v>59</v>
      </c>
      <c r="J140" s="16" t="s">
        <v>140</v>
      </c>
      <c r="K140" s="16" t="s">
        <v>76</v>
      </c>
      <c r="L140" s="17"/>
      <c r="M140" s="16"/>
      <c r="N140" s="17"/>
      <c r="O140" s="16" t="s">
        <v>778</v>
      </c>
      <c r="P140" s="20" t="s">
        <v>78</v>
      </c>
      <c r="Q140" s="21" t="s">
        <v>779</v>
      </c>
      <c r="R140" s="22" t="s">
        <v>780</v>
      </c>
    </row>
    <row r="141" spans="1:18" ht="30" hidden="1" x14ac:dyDescent="0.25">
      <c r="A141" s="11"/>
      <c r="B141" s="16" t="s">
        <v>538</v>
      </c>
      <c r="C141" s="16" t="s">
        <v>611</v>
      </c>
      <c r="D141" s="16" t="s">
        <v>781</v>
      </c>
      <c r="E141" s="16">
        <v>4120</v>
      </c>
      <c r="F141" s="16">
        <v>1</v>
      </c>
      <c r="G141" s="18">
        <v>27564</v>
      </c>
      <c r="H141" s="16" t="s">
        <v>782</v>
      </c>
      <c r="I141" s="16" t="s">
        <v>59</v>
      </c>
      <c r="J141" s="16" t="s">
        <v>140</v>
      </c>
      <c r="K141" s="16" t="s">
        <v>61</v>
      </c>
      <c r="L141" s="17"/>
      <c r="M141" s="16" t="s">
        <v>783</v>
      </c>
      <c r="N141" s="17">
        <v>44681</v>
      </c>
      <c r="O141" s="16" t="s">
        <v>784</v>
      </c>
      <c r="P141" s="20" t="s">
        <v>64</v>
      </c>
      <c r="Q141" s="21" t="s">
        <v>377</v>
      </c>
      <c r="R141" s="22" t="s">
        <v>769</v>
      </c>
    </row>
    <row r="142" spans="1:18" ht="30" hidden="1" x14ac:dyDescent="0.25">
      <c r="A142" s="11"/>
      <c r="B142" s="16" t="s">
        <v>538</v>
      </c>
      <c r="C142" s="16" t="s">
        <v>611</v>
      </c>
      <c r="D142" s="16" t="s">
        <v>781</v>
      </c>
      <c r="E142" s="16">
        <v>4120</v>
      </c>
      <c r="F142" s="16">
        <v>1</v>
      </c>
      <c r="G142" s="18">
        <v>55128</v>
      </c>
      <c r="H142" s="16" t="s">
        <v>782</v>
      </c>
      <c r="I142" s="16" t="s">
        <v>59</v>
      </c>
      <c r="J142" s="16" t="s">
        <v>140</v>
      </c>
      <c r="K142" s="16" t="s">
        <v>76</v>
      </c>
      <c r="L142" s="17">
        <v>44682</v>
      </c>
      <c r="M142" s="16"/>
      <c r="N142" s="17"/>
      <c r="O142" s="16" t="s">
        <v>785</v>
      </c>
      <c r="P142" s="20" t="s">
        <v>78</v>
      </c>
      <c r="Q142" s="21" t="s">
        <v>786</v>
      </c>
      <c r="R142" s="22" t="s">
        <v>787</v>
      </c>
    </row>
    <row r="143" spans="1:18" ht="30" hidden="1" x14ac:dyDescent="0.25">
      <c r="A143" s="11"/>
      <c r="B143" s="16" t="s">
        <v>538</v>
      </c>
      <c r="C143" s="16" t="s">
        <v>611</v>
      </c>
      <c r="D143" s="16" t="s">
        <v>788</v>
      </c>
      <c r="E143" s="16">
        <v>4120</v>
      </c>
      <c r="F143" s="16">
        <v>1</v>
      </c>
      <c r="G143" s="18">
        <v>154272</v>
      </c>
      <c r="H143" s="16" t="s">
        <v>789</v>
      </c>
      <c r="I143" s="16" t="s">
        <v>59</v>
      </c>
      <c r="J143" s="16" t="s">
        <v>140</v>
      </c>
      <c r="K143" s="16" t="s">
        <v>61</v>
      </c>
      <c r="L143" s="17"/>
      <c r="M143" s="16" t="s">
        <v>790</v>
      </c>
      <c r="N143" s="17">
        <v>45138</v>
      </c>
      <c r="O143" s="16" t="s">
        <v>791</v>
      </c>
      <c r="P143" s="20" t="s">
        <v>64</v>
      </c>
      <c r="Q143" s="21" t="s">
        <v>377</v>
      </c>
      <c r="R143" s="22" t="s">
        <v>792</v>
      </c>
    </row>
    <row r="144" spans="1:18" ht="45" hidden="1" x14ac:dyDescent="0.25">
      <c r="A144" s="11"/>
      <c r="B144" s="16" t="s">
        <v>538</v>
      </c>
      <c r="C144" s="16" t="s">
        <v>611</v>
      </c>
      <c r="D144" s="16" t="s">
        <v>793</v>
      </c>
      <c r="E144" s="16">
        <v>4120</v>
      </c>
      <c r="F144" s="16">
        <v>1</v>
      </c>
      <c r="G144" s="18">
        <v>263880</v>
      </c>
      <c r="H144" s="16" t="s">
        <v>643</v>
      </c>
      <c r="I144" s="16" t="s">
        <v>59</v>
      </c>
      <c r="J144" s="16" t="s">
        <v>140</v>
      </c>
      <c r="K144" s="16" t="s">
        <v>61</v>
      </c>
      <c r="L144" s="17"/>
      <c r="M144" s="16" t="s">
        <v>794</v>
      </c>
      <c r="N144" s="17">
        <v>45119</v>
      </c>
      <c r="O144" s="16" t="s">
        <v>795</v>
      </c>
      <c r="P144" s="20" t="s">
        <v>64</v>
      </c>
      <c r="Q144" s="21" t="s">
        <v>377</v>
      </c>
      <c r="R144" s="22" t="s">
        <v>792</v>
      </c>
    </row>
    <row r="145" spans="1:18" ht="30" hidden="1" x14ac:dyDescent="0.25">
      <c r="A145" s="11"/>
      <c r="B145" s="16" t="s">
        <v>538</v>
      </c>
      <c r="C145" s="16" t="s">
        <v>611</v>
      </c>
      <c r="D145" s="16" t="s">
        <v>796</v>
      </c>
      <c r="E145" s="16">
        <v>4120</v>
      </c>
      <c r="F145" s="16">
        <v>1</v>
      </c>
      <c r="G145" s="18">
        <v>342600</v>
      </c>
      <c r="H145" s="16" t="s">
        <v>797</v>
      </c>
      <c r="I145" s="16" t="s">
        <v>59</v>
      </c>
      <c r="J145" s="16" t="s">
        <v>140</v>
      </c>
      <c r="K145" s="16" t="s">
        <v>61</v>
      </c>
      <c r="L145" s="17"/>
      <c r="M145" s="16" t="s">
        <v>798</v>
      </c>
      <c r="N145" s="17">
        <v>45399</v>
      </c>
      <c r="O145" s="16" t="s">
        <v>799</v>
      </c>
      <c r="P145" s="20" t="s">
        <v>64</v>
      </c>
      <c r="Q145" s="21" t="s">
        <v>377</v>
      </c>
      <c r="R145" s="22" t="s">
        <v>800</v>
      </c>
    </row>
    <row r="146" spans="1:18" ht="30" hidden="1" x14ac:dyDescent="0.25">
      <c r="A146" s="11"/>
      <c r="B146" s="16" t="s">
        <v>538</v>
      </c>
      <c r="C146" s="16" t="s">
        <v>611</v>
      </c>
      <c r="D146" s="16" t="s">
        <v>801</v>
      </c>
      <c r="E146" s="16">
        <v>4120</v>
      </c>
      <c r="F146" s="16">
        <v>1</v>
      </c>
      <c r="G146" s="18">
        <v>82164</v>
      </c>
      <c r="H146" s="16" t="s">
        <v>802</v>
      </c>
      <c r="I146" s="16" t="s">
        <v>59</v>
      </c>
      <c r="J146" s="16" t="s">
        <v>140</v>
      </c>
      <c r="K146" s="16" t="s">
        <v>61</v>
      </c>
      <c r="L146" s="17"/>
      <c r="M146" s="16" t="s">
        <v>803</v>
      </c>
      <c r="N146" s="17">
        <v>45057</v>
      </c>
      <c r="O146" s="16" t="s">
        <v>804</v>
      </c>
      <c r="P146" s="20" t="s">
        <v>64</v>
      </c>
      <c r="Q146" s="21" t="s">
        <v>377</v>
      </c>
      <c r="R146" s="22" t="s">
        <v>792</v>
      </c>
    </row>
    <row r="147" spans="1:18" ht="30" hidden="1" x14ac:dyDescent="0.25">
      <c r="A147" s="11"/>
      <c r="B147" s="16" t="s">
        <v>538</v>
      </c>
      <c r="C147" s="16" t="s">
        <v>611</v>
      </c>
      <c r="D147" s="16" t="s">
        <v>805</v>
      </c>
      <c r="E147" s="16">
        <v>4120</v>
      </c>
      <c r="F147" s="16">
        <v>1</v>
      </c>
      <c r="G147" s="18">
        <v>165972</v>
      </c>
      <c r="H147" s="16" t="s">
        <v>635</v>
      </c>
      <c r="I147" s="16" t="s">
        <v>59</v>
      </c>
      <c r="J147" s="16" t="s">
        <v>140</v>
      </c>
      <c r="K147" s="16" t="s">
        <v>61</v>
      </c>
      <c r="L147" s="17"/>
      <c r="M147" s="16" t="s">
        <v>806</v>
      </c>
      <c r="N147" s="17">
        <v>45148</v>
      </c>
      <c r="O147" s="16" t="s">
        <v>807</v>
      </c>
      <c r="P147" s="20" t="s">
        <v>64</v>
      </c>
      <c r="Q147" s="21" t="s">
        <v>377</v>
      </c>
      <c r="R147" s="22" t="s">
        <v>792</v>
      </c>
    </row>
    <row r="148" spans="1:18" ht="30" hidden="1" x14ac:dyDescent="0.25">
      <c r="A148" s="11"/>
      <c r="B148" s="16" t="s">
        <v>538</v>
      </c>
      <c r="C148" s="16" t="s">
        <v>611</v>
      </c>
      <c r="D148" s="16" t="s">
        <v>808</v>
      </c>
      <c r="E148" s="16">
        <v>4120</v>
      </c>
      <c r="F148" s="16">
        <v>1</v>
      </c>
      <c r="G148" s="18">
        <v>109560</v>
      </c>
      <c r="H148" s="16" t="s">
        <v>809</v>
      </c>
      <c r="I148" s="16" t="s">
        <v>59</v>
      </c>
      <c r="J148" s="16" t="s">
        <v>140</v>
      </c>
      <c r="K148" s="16" t="s">
        <v>61</v>
      </c>
      <c r="L148" s="17"/>
      <c r="M148" s="16" t="s">
        <v>810</v>
      </c>
      <c r="N148" s="17">
        <v>46356</v>
      </c>
      <c r="O148" s="16" t="s">
        <v>811</v>
      </c>
      <c r="P148" s="20" t="s">
        <v>64</v>
      </c>
      <c r="Q148" s="21" t="s">
        <v>377</v>
      </c>
      <c r="R148" s="22" t="s">
        <v>720</v>
      </c>
    </row>
    <row r="149" spans="1:18" ht="30" hidden="1" x14ac:dyDescent="0.25">
      <c r="A149" s="11"/>
      <c r="B149" s="16" t="s">
        <v>538</v>
      </c>
      <c r="C149" s="16" t="s">
        <v>611</v>
      </c>
      <c r="D149" s="16" t="s">
        <v>812</v>
      </c>
      <c r="E149" s="16">
        <v>4120</v>
      </c>
      <c r="F149" s="16">
        <v>1</v>
      </c>
      <c r="G149" s="18">
        <v>107952</v>
      </c>
      <c r="H149" s="16" t="s">
        <v>694</v>
      </c>
      <c r="I149" s="16" t="s">
        <v>59</v>
      </c>
      <c r="J149" s="16" t="s">
        <v>140</v>
      </c>
      <c r="K149" s="16" t="s">
        <v>61</v>
      </c>
      <c r="L149" s="17"/>
      <c r="M149" s="16" t="s">
        <v>813</v>
      </c>
      <c r="N149" s="17">
        <v>45111</v>
      </c>
      <c r="O149" s="16" t="s">
        <v>814</v>
      </c>
      <c r="P149" s="20" t="s">
        <v>64</v>
      </c>
      <c r="Q149" s="21" t="s">
        <v>377</v>
      </c>
      <c r="R149" s="22" t="s">
        <v>792</v>
      </c>
    </row>
    <row r="150" spans="1:18" ht="30" hidden="1" x14ac:dyDescent="0.25">
      <c r="A150" s="11"/>
      <c r="B150" s="16" t="s">
        <v>538</v>
      </c>
      <c r="C150" s="16" t="s">
        <v>611</v>
      </c>
      <c r="D150" s="16" t="s">
        <v>815</v>
      </c>
      <c r="E150" s="16">
        <v>4120</v>
      </c>
      <c r="F150" s="16">
        <v>1</v>
      </c>
      <c r="G150" s="18">
        <v>107952</v>
      </c>
      <c r="H150" s="16" t="s">
        <v>651</v>
      </c>
      <c r="I150" s="16" t="s">
        <v>59</v>
      </c>
      <c r="J150" s="16" t="s">
        <v>140</v>
      </c>
      <c r="K150" s="16" t="s">
        <v>61</v>
      </c>
      <c r="L150" s="17"/>
      <c r="M150" s="16" t="s">
        <v>816</v>
      </c>
      <c r="N150" s="17">
        <v>45141</v>
      </c>
      <c r="O150" s="16" t="s">
        <v>817</v>
      </c>
      <c r="P150" s="20" t="s">
        <v>64</v>
      </c>
      <c r="Q150" s="21" t="s">
        <v>377</v>
      </c>
      <c r="R150" s="22" t="s">
        <v>792</v>
      </c>
    </row>
    <row r="151" spans="1:18" ht="30" hidden="1" x14ac:dyDescent="0.25">
      <c r="A151" s="11"/>
      <c r="B151" s="16" t="s">
        <v>538</v>
      </c>
      <c r="C151" s="16" t="s">
        <v>611</v>
      </c>
      <c r="D151" s="16" t="s">
        <v>818</v>
      </c>
      <c r="E151" s="16">
        <v>4120</v>
      </c>
      <c r="F151" s="16">
        <v>1</v>
      </c>
      <c r="G151" s="18">
        <v>115680</v>
      </c>
      <c r="H151" s="16" t="s">
        <v>671</v>
      </c>
      <c r="I151" s="16" t="s">
        <v>59</v>
      </c>
      <c r="J151" s="16" t="s">
        <v>140</v>
      </c>
      <c r="K151" s="16" t="s">
        <v>61</v>
      </c>
      <c r="L151" s="17"/>
      <c r="M151" s="16" t="s">
        <v>819</v>
      </c>
      <c r="N151" s="17">
        <v>45594</v>
      </c>
      <c r="O151" s="16" t="s">
        <v>820</v>
      </c>
      <c r="P151" s="20" t="s">
        <v>64</v>
      </c>
      <c r="Q151" s="21" t="s">
        <v>377</v>
      </c>
      <c r="R151" s="22" t="s">
        <v>800</v>
      </c>
    </row>
    <row r="152" spans="1:18" ht="30" hidden="1" x14ac:dyDescent="0.25">
      <c r="A152" s="11"/>
      <c r="B152" s="16" t="s">
        <v>538</v>
      </c>
      <c r="C152" s="16" t="s">
        <v>611</v>
      </c>
      <c r="D152" s="16" t="s">
        <v>821</v>
      </c>
      <c r="E152" s="16">
        <v>4120</v>
      </c>
      <c r="F152" s="16">
        <v>1</v>
      </c>
      <c r="G152" s="18">
        <v>82164</v>
      </c>
      <c r="H152" s="16" t="s">
        <v>627</v>
      </c>
      <c r="I152" s="16" t="s">
        <v>59</v>
      </c>
      <c r="J152" s="16" t="s">
        <v>140</v>
      </c>
      <c r="K152" s="16" t="s">
        <v>61</v>
      </c>
      <c r="L152" s="17"/>
      <c r="M152" s="16" t="s">
        <v>822</v>
      </c>
      <c r="N152" s="17">
        <v>45112</v>
      </c>
      <c r="O152" s="16" t="s">
        <v>823</v>
      </c>
      <c r="P152" s="20" t="s">
        <v>64</v>
      </c>
      <c r="Q152" s="21" t="s">
        <v>377</v>
      </c>
      <c r="R152" s="22" t="s">
        <v>792</v>
      </c>
    </row>
    <row r="153" spans="1:18" ht="30" hidden="1" x14ac:dyDescent="0.25">
      <c r="A153" s="11"/>
      <c r="B153" s="16" t="s">
        <v>538</v>
      </c>
      <c r="C153" s="16" t="s">
        <v>611</v>
      </c>
      <c r="D153" s="16" t="s">
        <v>824</v>
      </c>
      <c r="E153" s="16">
        <v>4120</v>
      </c>
      <c r="F153" s="16">
        <v>1</v>
      </c>
      <c r="G153" s="18">
        <v>262296</v>
      </c>
      <c r="H153" s="16" t="s">
        <v>825</v>
      </c>
      <c r="I153" s="16" t="s">
        <v>59</v>
      </c>
      <c r="J153" s="16" t="s">
        <v>140</v>
      </c>
      <c r="K153" s="16" t="s">
        <v>61</v>
      </c>
      <c r="L153" s="17"/>
      <c r="M153" s="16" t="s">
        <v>826</v>
      </c>
      <c r="N153" s="17">
        <v>45594</v>
      </c>
      <c r="O153" s="16" t="s">
        <v>827</v>
      </c>
      <c r="P153" s="20" t="s">
        <v>64</v>
      </c>
      <c r="Q153" s="21" t="s">
        <v>377</v>
      </c>
      <c r="R153" s="22" t="s">
        <v>800</v>
      </c>
    </row>
    <row r="154" spans="1:18" ht="30" hidden="1" x14ac:dyDescent="0.25">
      <c r="A154" s="11"/>
      <c r="B154" s="16" t="s">
        <v>538</v>
      </c>
      <c r="C154" s="16" t="s">
        <v>611</v>
      </c>
      <c r="D154" s="16" t="s">
        <v>828</v>
      </c>
      <c r="E154" s="16">
        <v>4120</v>
      </c>
      <c r="F154" s="16">
        <v>1</v>
      </c>
      <c r="G154" s="18">
        <v>92472</v>
      </c>
      <c r="H154" s="16" t="s">
        <v>682</v>
      </c>
      <c r="I154" s="16" t="s">
        <v>59</v>
      </c>
      <c r="J154" s="16" t="s">
        <v>140</v>
      </c>
      <c r="K154" s="16" t="s">
        <v>61</v>
      </c>
      <c r="L154" s="17"/>
      <c r="M154" s="16" t="s">
        <v>829</v>
      </c>
      <c r="N154" s="17">
        <v>44942</v>
      </c>
      <c r="O154" s="16" t="s">
        <v>830</v>
      </c>
      <c r="P154" s="20" t="s">
        <v>64</v>
      </c>
      <c r="Q154" s="21" t="s">
        <v>377</v>
      </c>
      <c r="R154" s="22" t="s">
        <v>792</v>
      </c>
    </row>
    <row r="155" spans="1:18" ht="30" hidden="1" x14ac:dyDescent="0.25">
      <c r="A155" s="11"/>
      <c r="B155" s="16" t="s">
        <v>538</v>
      </c>
      <c r="C155" s="16" t="s">
        <v>611</v>
      </c>
      <c r="D155" s="16" t="s">
        <v>831</v>
      </c>
      <c r="E155" s="16">
        <v>4120</v>
      </c>
      <c r="F155" s="16">
        <v>1</v>
      </c>
      <c r="G155" s="18">
        <v>126540</v>
      </c>
      <c r="H155" s="16" t="s">
        <v>832</v>
      </c>
      <c r="I155" s="16" t="s">
        <v>59</v>
      </c>
      <c r="J155" s="16" t="s">
        <v>140</v>
      </c>
      <c r="K155" s="16" t="s">
        <v>61</v>
      </c>
      <c r="L155" s="17"/>
      <c r="M155" s="16" t="s">
        <v>833</v>
      </c>
      <c r="N155" s="17">
        <v>44926</v>
      </c>
      <c r="O155" s="16" t="s">
        <v>834</v>
      </c>
      <c r="P155" s="20" t="s">
        <v>64</v>
      </c>
      <c r="Q155" s="21" t="s">
        <v>377</v>
      </c>
      <c r="R155" s="22" t="s">
        <v>792</v>
      </c>
    </row>
    <row r="156" spans="1:18" ht="45" hidden="1" x14ac:dyDescent="0.25">
      <c r="A156" s="11"/>
      <c r="B156" s="16" t="s">
        <v>538</v>
      </c>
      <c r="C156" s="16" t="s">
        <v>611</v>
      </c>
      <c r="D156" s="16" t="s">
        <v>835</v>
      </c>
      <c r="E156" s="16">
        <v>4120</v>
      </c>
      <c r="F156" s="16">
        <v>1</v>
      </c>
      <c r="G156" s="18">
        <v>88608</v>
      </c>
      <c r="H156" s="16" t="s">
        <v>836</v>
      </c>
      <c r="I156" s="16" t="s">
        <v>59</v>
      </c>
      <c r="J156" s="16" t="s">
        <v>140</v>
      </c>
      <c r="K156" s="16" t="s">
        <v>61</v>
      </c>
      <c r="L156" s="17"/>
      <c r="M156" s="16" t="s">
        <v>837</v>
      </c>
      <c r="N156" s="17">
        <v>45496</v>
      </c>
      <c r="O156" s="16" t="s">
        <v>838</v>
      </c>
      <c r="P156" s="20" t="s">
        <v>64</v>
      </c>
      <c r="Q156" s="21" t="s">
        <v>377</v>
      </c>
      <c r="R156" s="22" t="s">
        <v>800</v>
      </c>
    </row>
    <row r="157" spans="1:18" ht="30" hidden="1" x14ac:dyDescent="0.25">
      <c r="A157" s="11"/>
      <c r="B157" s="16" t="s">
        <v>538</v>
      </c>
      <c r="C157" s="16" t="s">
        <v>611</v>
      </c>
      <c r="D157" s="16" t="s">
        <v>839</v>
      </c>
      <c r="E157" s="16">
        <v>4120</v>
      </c>
      <c r="F157" s="16">
        <v>1</v>
      </c>
      <c r="G157" s="18">
        <v>64932</v>
      </c>
      <c r="H157" s="16" t="s">
        <v>698</v>
      </c>
      <c r="I157" s="16" t="s">
        <v>59</v>
      </c>
      <c r="J157" s="16" t="s">
        <v>140</v>
      </c>
      <c r="K157" s="16" t="s">
        <v>61</v>
      </c>
      <c r="L157" s="17"/>
      <c r="M157" s="16" t="s">
        <v>840</v>
      </c>
      <c r="N157" s="17">
        <v>44733</v>
      </c>
      <c r="O157" s="16" t="s">
        <v>841</v>
      </c>
      <c r="P157" s="20" t="s">
        <v>64</v>
      </c>
      <c r="Q157" s="21" t="s">
        <v>377</v>
      </c>
      <c r="R157" s="22" t="s">
        <v>769</v>
      </c>
    </row>
    <row r="158" spans="1:18" ht="30" hidden="1" x14ac:dyDescent="0.25">
      <c r="A158" s="11"/>
      <c r="B158" s="16" t="s">
        <v>538</v>
      </c>
      <c r="C158" s="16" t="s">
        <v>611</v>
      </c>
      <c r="D158" s="16" t="s">
        <v>839</v>
      </c>
      <c r="E158" s="16">
        <v>4120</v>
      </c>
      <c r="F158" s="16">
        <v>1</v>
      </c>
      <c r="G158" s="18">
        <v>64932</v>
      </c>
      <c r="H158" s="16" t="s">
        <v>698</v>
      </c>
      <c r="I158" s="16" t="s">
        <v>59</v>
      </c>
      <c r="J158" s="16" t="s">
        <v>140</v>
      </c>
      <c r="K158" s="16" t="s">
        <v>76</v>
      </c>
      <c r="L158" s="17">
        <v>44734</v>
      </c>
      <c r="M158" s="16"/>
      <c r="N158" s="17"/>
      <c r="O158" s="16" t="s">
        <v>842</v>
      </c>
      <c r="P158" s="20" t="s">
        <v>78</v>
      </c>
      <c r="Q158" s="21" t="s">
        <v>843</v>
      </c>
      <c r="R158" s="22" t="s">
        <v>780</v>
      </c>
    </row>
    <row r="159" spans="1:18" ht="45" hidden="1" x14ac:dyDescent="0.25">
      <c r="A159" s="11"/>
      <c r="B159" s="16" t="s">
        <v>538</v>
      </c>
      <c r="C159" s="16" t="s">
        <v>611</v>
      </c>
      <c r="D159" s="16" t="s">
        <v>844</v>
      </c>
      <c r="E159" s="16">
        <v>4120</v>
      </c>
      <c r="F159" s="16">
        <v>1</v>
      </c>
      <c r="G159" s="18">
        <v>133740</v>
      </c>
      <c r="H159" s="16" t="s">
        <v>663</v>
      </c>
      <c r="I159" s="16" t="s">
        <v>59</v>
      </c>
      <c r="J159" s="16" t="s">
        <v>140</v>
      </c>
      <c r="K159" s="16" t="s">
        <v>61</v>
      </c>
      <c r="L159" s="17"/>
      <c r="M159" s="16" t="s">
        <v>845</v>
      </c>
      <c r="N159" s="17">
        <v>45124</v>
      </c>
      <c r="O159" s="16" t="s">
        <v>846</v>
      </c>
      <c r="P159" s="20" t="s">
        <v>64</v>
      </c>
      <c r="Q159" s="21" t="s">
        <v>377</v>
      </c>
      <c r="R159" s="22" t="s">
        <v>792</v>
      </c>
    </row>
    <row r="160" spans="1:18" ht="30" hidden="1" x14ac:dyDescent="0.25">
      <c r="A160" s="11"/>
      <c r="B160" s="16" t="s">
        <v>538</v>
      </c>
      <c r="C160" s="16" t="s">
        <v>611</v>
      </c>
      <c r="D160" s="16" t="s">
        <v>847</v>
      </c>
      <c r="E160" s="16">
        <v>4120</v>
      </c>
      <c r="F160" s="16">
        <v>1</v>
      </c>
      <c r="G160" s="18">
        <v>65400</v>
      </c>
      <c r="H160" s="16" t="s">
        <v>702</v>
      </c>
      <c r="I160" s="16" t="s">
        <v>59</v>
      </c>
      <c r="J160" s="16" t="s">
        <v>140</v>
      </c>
      <c r="K160" s="16" t="s">
        <v>61</v>
      </c>
      <c r="L160" s="17"/>
      <c r="M160" s="16" t="s">
        <v>614</v>
      </c>
      <c r="N160" s="17">
        <v>44926</v>
      </c>
      <c r="O160" s="16" t="s">
        <v>848</v>
      </c>
      <c r="P160" s="20" t="s">
        <v>64</v>
      </c>
      <c r="Q160" s="21" t="s">
        <v>65</v>
      </c>
      <c r="R160" s="22" t="s">
        <v>373</v>
      </c>
    </row>
    <row r="161" spans="1:18" ht="45" hidden="1" x14ac:dyDescent="0.25">
      <c r="A161" s="11"/>
      <c r="B161" s="16" t="s">
        <v>538</v>
      </c>
      <c r="C161" s="16" t="s">
        <v>611</v>
      </c>
      <c r="D161" s="16" t="s">
        <v>849</v>
      </c>
      <c r="E161" s="16">
        <v>4120</v>
      </c>
      <c r="F161" s="16">
        <v>1</v>
      </c>
      <c r="G161" s="18">
        <v>129864</v>
      </c>
      <c r="H161" s="16" t="s">
        <v>631</v>
      </c>
      <c r="I161" s="16" t="s">
        <v>59</v>
      </c>
      <c r="J161" s="16" t="s">
        <v>140</v>
      </c>
      <c r="K161" s="16" t="s">
        <v>61</v>
      </c>
      <c r="L161" s="17"/>
      <c r="M161" s="16" t="s">
        <v>850</v>
      </c>
      <c r="N161" s="17">
        <v>45460</v>
      </c>
      <c r="O161" s="16" t="s">
        <v>851</v>
      </c>
      <c r="P161" s="20" t="s">
        <v>64</v>
      </c>
      <c r="Q161" s="21" t="s">
        <v>377</v>
      </c>
      <c r="R161" s="22" t="s">
        <v>800</v>
      </c>
    </row>
    <row r="162" spans="1:18" ht="30" hidden="1" x14ac:dyDescent="0.25">
      <c r="A162" s="11"/>
      <c r="B162" s="16" t="s">
        <v>538</v>
      </c>
      <c r="C162" s="16" t="s">
        <v>611</v>
      </c>
      <c r="D162" s="16" t="s">
        <v>852</v>
      </c>
      <c r="E162" s="16">
        <v>16195</v>
      </c>
      <c r="F162" s="16">
        <v>33</v>
      </c>
      <c r="G162" s="18">
        <v>67200</v>
      </c>
      <c r="H162" s="16" t="s">
        <v>853</v>
      </c>
      <c r="I162" s="16" t="s">
        <v>59</v>
      </c>
      <c r="J162" s="16" t="s">
        <v>140</v>
      </c>
      <c r="K162" s="16" t="s">
        <v>61</v>
      </c>
      <c r="L162" s="17"/>
      <c r="M162" s="16" t="s">
        <v>854</v>
      </c>
      <c r="N162" s="17">
        <v>44926</v>
      </c>
      <c r="O162" s="16" t="s">
        <v>855</v>
      </c>
      <c r="P162" s="20" t="s">
        <v>64</v>
      </c>
      <c r="Q162" s="21" t="s">
        <v>65</v>
      </c>
      <c r="R162" s="22" t="s">
        <v>373</v>
      </c>
    </row>
    <row r="163" spans="1:18" hidden="1" x14ac:dyDescent="0.25">
      <c r="A163" s="11"/>
      <c r="B163" s="16" t="s">
        <v>538</v>
      </c>
      <c r="C163" s="16" t="s">
        <v>856</v>
      </c>
      <c r="D163" s="16" t="s">
        <v>857</v>
      </c>
      <c r="E163" s="16">
        <v>16195</v>
      </c>
      <c r="F163" s="16">
        <v>1</v>
      </c>
      <c r="G163" s="18">
        <v>371.75</v>
      </c>
      <c r="H163" s="16" t="s">
        <v>858</v>
      </c>
      <c r="I163" s="16" t="s">
        <v>59</v>
      </c>
      <c r="J163" s="16" t="s">
        <v>859</v>
      </c>
      <c r="K163" s="16" t="s">
        <v>61</v>
      </c>
      <c r="L163" s="17"/>
      <c r="M163" s="16" t="s">
        <v>854</v>
      </c>
      <c r="N163" s="17"/>
      <c r="O163" s="16" t="s">
        <v>860</v>
      </c>
      <c r="P163" s="20" t="s">
        <v>64</v>
      </c>
      <c r="Q163" s="21" t="s">
        <v>65</v>
      </c>
      <c r="R163" s="22" t="s">
        <v>373</v>
      </c>
    </row>
    <row r="164" spans="1:18" hidden="1" x14ac:dyDescent="0.25">
      <c r="A164" s="11"/>
      <c r="B164" s="16" t="s">
        <v>538</v>
      </c>
      <c r="C164" s="16" t="s">
        <v>856</v>
      </c>
      <c r="D164" s="16" t="s">
        <v>861</v>
      </c>
      <c r="E164" s="16">
        <v>16195</v>
      </c>
      <c r="F164" s="16">
        <v>1</v>
      </c>
      <c r="G164" s="18">
        <v>6613.86</v>
      </c>
      <c r="H164" s="16" t="s">
        <v>862</v>
      </c>
      <c r="I164" s="16" t="s">
        <v>59</v>
      </c>
      <c r="J164" s="16" t="s">
        <v>859</v>
      </c>
      <c r="K164" s="16" t="s">
        <v>61</v>
      </c>
      <c r="L164" s="17"/>
      <c r="M164" s="16" t="s">
        <v>854</v>
      </c>
      <c r="N164" s="17"/>
      <c r="O164" s="16" t="s">
        <v>863</v>
      </c>
      <c r="P164" s="20" t="s">
        <v>64</v>
      </c>
      <c r="Q164" s="21" t="s">
        <v>65</v>
      </c>
      <c r="R164" s="22" t="s">
        <v>373</v>
      </c>
    </row>
    <row r="165" spans="1:18" hidden="1" x14ac:dyDescent="0.25">
      <c r="A165" s="11"/>
      <c r="B165" s="16" t="s">
        <v>538</v>
      </c>
      <c r="C165" s="16" t="s">
        <v>856</v>
      </c>
      <c r="D165" s="16" t="s">
        <v>864</v>
      </c>
      <c r="E165" s="16">
        <v>16195</v>
      </c>
      <c r="F165" s="16">
        <v>1</v>
      </c>
      <c r="G165" s="18">
        <v>3787.6</v>
      </c>
      <c r="H165" s="16" t="s">
        <v>865</v>
      </c>
      <c r="I165" s="16" t="s">
        <v>59</v>
      </c>
      <c r="J165" s="16" t="s">
        <v>859</v>
      </c>
      <c r="K165" s="16" t="s">
        <v>61</v>
      </c>
      <c r="L165" s="17"/>
      <c r="M165" s="16" t="s">
        <v>854</v>
      </c>
      <c r="N165" s="17"/>
      <c r="O165" s="16" t="s">
        <v>866</v>
      </c>
      <c r="P165" s="20" t="s">
        <v>64</v>
      </c>
      <c r="Q165" s="21" t="s">
        <v>65</v>
      </c>
      <c r="R165" s="22" t="s">
        <v>373</v>
      </c>
    </row>
    <row r="166" spans="1:18" hidden="1" x14ac:dyDescent="0.25">
      <c r="A166" s="11"/>
      <c r="B166" s="16" t="s">
        <v>538</v>
      </c>
      <c r="C166" s="16" t="s">
        <v>856</v>
      </c>
      <c r="D166" s="16" t="s">
        <v>867</v>
      </c>
      <c r="E166" s="16">
        <v>16195</v>
      </c>
      <c r="F166" s="16">
        <v>1</v>
      </c>
      <c r="G166" s="18">
        <v>15630.86</v>
      </c>
      <c r="H166" s="16" t="s">
        <v>868</v>
      </c>
      <c r="I166" s="16" t="s">
        <v>59</v>
      </c>
      <c r="J166" s="16" t="s">
        <v>859</v>
      </c>
      <c r="K166" s="16" t="s">
        <v>61</v>
      </c>
      <c r="L166" s="17"/>
      <c r="M166" s="16" t="s">
        <v>854</v>
      </c>
      <c r="N166" s="17"/>
      <c r="O166" s="16" t="s">
        <v>869</v>
      </c>
      <c r="P166" s="20" t="s">
        <v>64</v>
      </c>
      <c r="Q166" s="21" t="s">
        <v>65</v>
      </c>
      <c r="R166" s="22" t="s">
        <v>373</v>
      </c>
    </row>
    <row r="167" spans="1:18" hidden="1" x14ac:dyDescent="0.25">
      <c r="A167" s="11"/>
      <c r="B167" s="16" t="s">
        <v>538</v>
      </c>
      <c r="C167" s="16" t="s">
        <v>856</v>
      </c>
      <c r="D167" s="16" t="s">
        <v>870</v>
      </c>
      <c r="E167" s="16">
        <v>16195</v>
      </c>
      <c r="F167" s="16">
        <v>1</v>
      </c>
      <c r="G167" s="18">
        <v>8236.7999999999993</v>
      </c>
      <c r="H167" s="16" t="s">
        <v>871</v>
      </c>
      <c r="I167" s="16" t="s">
        <v>59</v>
      </c>
      <c r="J167" s="16" t="s">
        <v>859</v>
      </c>
      <c r="K167" s="16" t="s">
        <v>61</v>
      </c>
      <c r="L167" s="17"/>
      <c r="M167" s="16" t="s">
        <v>854</v>
      </c>
      <c r="N167" s="17"/>
      <c r="O167" s="16" t="s">
        <v>872</v>
      </c>
      <c r="P167" s="20" t="s">
        <v>64</v>
      </c>
      <c r="Q167" s="21" t="s">
        <v>65</v>
      </c>
      <c r="R167" s="22" t="s">
        <v>373</v>
      </c>
    </row>
    <row r="168" spans="1:18" hidden="1" x14ac:dyDescent="0.25">
      <c r="A168" s="11"/>
      <c r="B168" s="16" t="s">
        <v>538</v>
      </c>
      <c r="C168" s="16" t="s">
        <v>856</v>
      </c>
      <c r="D168" s="16" t="s">
        <v>873</v>
      </c>
      <c r="E168" s="16">
        <v>16195</v>
      </c>
      <c r="F168" s="16">
        <v>1</v>
      </c>
      <c r="G168" s="18">
        <v>138.38</v>
      </c>
      <c r="H168" s="16" t="s">
        <v>871</v>
      </c>
      <c r="I168" s="16" t="s">
        <v>59</v>
      </c>
      <c r="J168" s="16" t="s">
        <v>859</v>
      </c>
      <c r="K168" s="16" t="s">
        <v>61</v>
      </c>
      <c r="L168" s="17"/>
      <c r="M168" s="16" t="s">
        <v>854</v>
      </c>
      <c r="N168" s="17"/>
      <c r="O168" s="16" t="s">
        <v>866</v>
      </c>
      <c r="P168" s="20" t="s">
        <v>64</v>
      </c>
      <c r="Q168" s="21" t="s">
        <v>65</v>
      </c>
      <c r="R168" s="22" t="s">
        <v>373</v>
      </c>
    </row>
    <row r="169" spans="1:18" hidden="1" x14ac:dyDescent="0.25">
      <c r="A169" s="11"/>
      <c r="B169" s="16" t="s">
        <v>538</v>
      </c>
      <c r="C169" s="16" t="s">
        <v>856</v>
      </c>
      <c r="D169" s="16" t="s">
        <v>874</v>
      </c>
      <c r="E169" s="16">
        <v>16195</v>
      </c>
      <c r="F169" s="16">
        <v>1</v>
      </c>
      <c r="G169" s="18">
        <v>2001.01</v>
      </c>
      <c r="H169" s="16" t="s">
        <v>875</v>
      </c>
      <c r="I169" s="16" t="s">
        <v>59</v>
      </c>
      <c r="J169" s="16" t="s">
        <v>859</v>
      </c>
      <c r="K169" s="16" t="s">
        <v>61</v>
      </c>
      <c r="L169" s="17"/>
      <c r="M169" s="16" t="s">
        <v>854</v>
      </c>
      <c r="N169" s="17"/>
      <c r="O169" s="16" t="s">
        <v>876</v>
      </c>
      <c r="P169" s="20" t="s">
        <v>64</v>
      </c>
      <c r="Q169" s="21" t="s">
        <v>65</v>
      </c>
      <c r="R169" s="22" t="s">
        <v>373</v>
      </c>
    </row>
    <row r="170" spans="1:18" hidden="1" x14ac:dyDescent="0.25">
      <c r="A170" s="11"/>
      <c r="B170" s="16" t="s">
        <v>538</v>
      </c>
      <c r="C170" s="16" t="s">
        <v>856</v>
      </c>
      <c r="D170" s="16" t="s">
        <v>877</v>
      </c>
      <c r="E170" s="16">
        <v>16195</v>
      </c>
      <c r="F170" s="16">
        <v>1</v>
      </c>
      <c r="G170" s="18">
        <v>331.32</v>
      </c>
      <c r="H170" s="16" t="s">
        <v>878</v>
      </c>
      <c r="I170" s="16" t="s">
        <v>59</v>
      </c>
      <c r="J170" s="16" t="s">
        <v>859</v>
      </c>
      <c r="K170" s="16" t="s">
        <v>61</v>
      </c>
      <c r="L170" s="17"/>
      <c r="M170" s="16" t="s">
        <v>854</v>
      </c>
      <c r="N170" s="17"/>
      <c r="O170" s="16" t="s">
        <v>879</v>
      </c>
      <c r="P170" s="20" t="s">
        <v>64</v>
      </c>
      <c r="Q170" s="21" t="s">
        <v>65</v>
      </c>
      <c r="R170" s="22" t="s">
        <v>373</v>
      </c>
    </row>
    <row r="171" spans="1:18" hidden="1" x14ac:dyDescent="0.25">
      <c r="A171" s="11"/>
      <c r="B171" s="16" t="s">
        <v>538</v>
      </c>
      <c r="C171" s="16" t="s">
        <v>856</v>
      </c>
      <c r="D171" s="16" t="s">
        <v>880</v>
      </c>
      <c r="E171" s="16">
        <v>16195</v>
      </c>
      <c r="F171" s="16">
        <v>1</v>
      </c>
      <c r="G171" s="18">
        <v>3494.83</v>
      </c>
      <c r="H171" s="16" t="s">
        <v>881</v>
      </c>
      <c r="I171" s="16" t="s">
        <v>59</v>
      </c>
      <c r="J171" s="16" t="s">
        <v>859</v>
      </c>
      <c r="K171" s="16" t="s">
        <v>61</v>
      </c>
      <c r="L171" s="17"/>
      <c r="M171" s="16" t="s">
        <v>854</v>
      </c>
      <c r="N171" s="17"/>
      <c r="O171" s="16" t="s">
        <v>882</v>
      </c>
      <c r="P171" s="20" t="s">
        <v>64</v>
      </c>
      <c r="Q171" s="21" t="s">
        <v>65</v>
      </c>
      <c r="R171" s="22" t="s">
        <v>373</v>
      </c>
    </row>
    <row r="172" spans="1:18" hidden="1" x14ac:dyDescent="0.25">
      <c r="A172" s="11"/>
      <c r="B172" s="16" t="s">
        <v>538</v>
      </c>
      <c r="C172" s="16" t="s">
        <v>856</v>
      </c>
      <c r="D172" s="16" t="s">
        <v>883</v>
      </c>
      <c r="E172" s="16">
        <v>16195</v>
      </c>
      <c r="F172" s="16">
        <v>1</v>
      </c>
      <c r="G172" s="18">
        <v>464.84</v>
      </c>
      <c r="H172" s="16" t="s">
        <v>884</v>
      </c>
      <c r="I172" s="16" t="s">
        <v>59</v>
      </c>
      <c r="J172" s="16" t="s">
        <v>859</v>
      </c>
      <c r="K172" s="16" t="s">
        <v>61</v>
      </c>
      <c r="L172" s="17"/>
      <c r="M172" s="16" t="s">
        <v>854</v>
      </c>
      <c r="N172" s="17"/>
      <c r="O172" s="16" t="s">
        <v>885</v>
      </c>
      <c r="P172" s="20" t="s">
        <v>64</v>
      </c>
      <c r="Q172" s="21" t="s">
        <v>65</v>
      </c>
      <c r="R172" s="22" t="s">
        <v>373</v>
      </c>
    </row>
    <row r="173" spans="1:18" ht="30" hidden="1" x14ac:dyDescent="0.25">
      <c r="A173" s="11"/>
      <c r="B173" s="16" t="s">
        <v>538</v>
      </c>
      <c r="C173" s="16" t="s">
        <v>856</v>
      </c>
      <c r="D173" s="16" t="s">
        <v>886</v>
      </c>
      <c r="E173" s="16">
        <v>16195</v>
      </c>
      <c r="F173" s="16">
        <v>1</v>
      </c>
      <c r="G173" s="18">
        <v>421.41</v>
      </c>
      <c r="H173" s="16" t="s">
        <v>887</v>
      </c>
      <c r="I173" s="16" t="s">
        <v>59</v>
      </c>
      <c r="J173" s="16" t="s">
        <v>859</v>
      </c>
      <c r="K173" s="16" t="s">
        <v>61</v>
      </c>
      <c r="L173" s="17"/>
      <c r="M173" s="16" t="s">
        <v>854</v>
      </c>
      <c r="N173" s="17"/>
      <c r="O173" s="16" t="s">
        <v>888</v>
      </c>
      <c r="P173" s="20" t="s">
        <v>64</v>
      </c>
      <c r="Q173" s="21" t="s">
        <v>65</v>
      </c>
      <c r="R173" s="22" t="s">
        <v>373</v>
      </c>
    </row>
    <row r="174" spans="1:18" hidden="1" x14ac:dyDescent="0.25">
      <c r="A174" s="11"/>
      <c r="B174" s="16" t="s">
        <v>538</v>
      </c>
      <c r="C174" s="16" t="s">
        <v>856</v>
      </c>
      <c r="D174" s="16" t="s">
        <v>889</v>
      </c>
      <c r="E174" s="16">
        <v>16195</v>
      </c>
      <c r="F174" s="16">
        <v>1</v>
      </c>
      <c r="G174" s="18">
        <v>2563.13</v>
      </c>
      <c r="H174" s="16" t="s">
        <v>890</v>
      </c>
      <c r="I174" s="16" t="s">
        <v>59</v>
      </c>
      <c r="J174" s="16" t="s">
        <v>859</v>
      </c>
      <c r="K174" s="16" t="s">
        <v>61</v>
      </c>
      <c r="L174" s="17"/>
      <c r="M174" s="16" t="s">
        <v>854</v>
      </c>
      <c r="N174" s="17"/>
      <c r="O174" s="16" t="s">
        <v>891</v>
      </c>
      <c r="P174" s="20" t="s">
        <v>64</v>
      </c>
      <c r="Q174" s="21" t="s">
        <v>65</v>
      </c>
      <c r="R174" s="22" t="s">
        <v>373</v>
      </c>
    </row>
    <row r="175" spans="1:18" hidden="1" x14ac:dyDescent="0.25">
      <c r="A175" s="11"/>
      <c r="B175" s="16" t="s">
        <v>538</v>
      </c>
      <c r="C175" s="16" t="s">
        <v>856</v>
      </c>
      <c r="D175" s="16" t="s">
        <v>892</v>
      </c>
      <c r="E175" s="16">
        <v>16195</v>
      </c>
      <c r="F175" s="16">
        <v>1</v>
      </c>
      <c r="G175" s="18">
        <v>22836.69</v>
      </c>
      <c r="H175" s="16" t="s">
        <v>893</v>
      </c>
      <c r="I175" s="16" t="s">
        <v>59</v>
      </c>
      <c r="J175" s="16" t="s">
        <v>859</v>
      </c>
      <c r="K175" s="16" t="s">
        <v>61</v>
      </c>
      <c r="L175" s="17"/>
      <c r="M175" s="16" t="s">
        <v>854</v>
      </c>
      <c r="N175" s="17"/>
      <c r="O175" s="16" t="s">
        <v>894</v>
      </c>
      <c r="P175" s="20" t="s">
        <v>64</v>
      </c>
      <c r="Q175" s="21" t="s">
        <v>65</v>
      </c>
      <c r="R175" s="22" t="s">
        <v>373</v>
      </c>
    </row>
    <row r="176" spans="1:18" hidden="1" x14ac:dyDescent="0.25">
      <c r="A176" s="11"/>
      <c r="B176" s="16" t="s">
        <v>538</v>
      </c>
      <c r="C176" s="16" t="s">
        <v>856</v>
      </c>
      <c r="D176" s="16" t="s">
        <v>895</v>
      </c>
      <c r="E176" s="16">
        <v>16195</v>
      </c>
      <c r="F176" s="16">
        <v>1</v>
      </c>
      <c r="G176" s="18">
        <v>30097.75</v>
      </c>
      <c r="H176" s="16" t="s">
        <v>896</v>
      </c>
      <c r="I176" s="16" t="s">
        <v>59</v>
      </c>
      <c r="J176" s="16" t="s">
        <v>859</v>
      </c>
      <c r="K176" s="16" t="s">
        <v>61</v>
      </c>
      <c r="L176" s="17"/>
      <c r="M176" s="16" t="s">
        <v>854</v>
      </c>
      <c r="N176" s="17"/>
      <c r="O176" s="16" t="s">
        <v>897</v>
      </c>
      <c r="P176" s="20" t="s">
        <v>64</v>
      </c>
      <c r="Q176" s="21" t="s">
        <v>65</v>
      </c>
      <c r="R176" s="22" t="s">
        <v>373</v>
      </c>
    </row>
    <row r="177" spans="1:18" hidden="1" x14ac:dyDescent="0.25">
      <c r="A177" s="11"/>
      <c r="B177" s="16" t="s">
        <v>538</v>
      </c>
      <c r="C177" s="16" t="s">
        <v>856</v>
      </c>
      <c r="D177" s="16" t="s">
        <v>898</v>
      </c>
      <c r="E177" s="16">
        <v>16195</v>
      </c>
      <c r="F177" s="16">
        <v>1</v>
      </c>
      <c r="G177" s="18">
        <v>151904.42000000001</v>
      </c>
      <c r="H177" s="16" t="s">
        <v>899</v>
      </c>
      <c r="I177" s="16" t="s">
        <v>59</v>
      </c>
      <c r="J177" s="16" t="s">
        <v>859</v>
      </c>
      <c r="K177" s="16" t="s">
        <v>61</v>
      </c>
      <c r="L177" s="17"/>
      <c r="M177" s="16" t="s">
        <v>854</v>
      </c>
      <c r="N177" s="17"/>
      <c r="O177" s="16" t="s">
        <v>900</v>
      </c>
      <c r="P177" s="20" t="s">
        <v>64</v>
      </c>
      <c r="Q177" s="21" t="s">
        <v>65</v>
      </c>
      <c r="R177" s="22" t="s">
        <v>373</v>
      </c>
    </row>
    <row r="178" spans="1:18" hidden="1" x14ac:dyDescent="0.25">
      <c r="A178" s="11"/>
      <c r="B178" s="16" t="s">
        <v>538</v>
      </c>
      <c r="C178" s="16" t="s">
        <v>856</v>
      </c>
      <c r="D178" s="16" t="s">
        <v>901</v>
      </c>
      <c r="E178" s="16">
        <v>16195</v>
      </c>
      <c r="F178" s="16">
        <v>1</v>
      </c>
      <c r="G178" s="18">
        <v>22515.61</v>
      </c>
      <c r="H178" s="16" t="s">
        <v>902</v>
      </c>
      <c r="I178" s="16" t="s">
        <v>59</v>
      </c>
      <c r="J178" s="16" t="s">
        <v>859</v>
      </c>
      <c r="K178" s="16" t="s">
        <v>61</v>
      </c>
      <c r="L178" s="17"/>
      <c r="M178" s="16" t="s">
        <v>854</v>
      </c>
      <c r="N178" s="17"/>
      <c r="O178" s="16" t="s">
        <v>903</v>
      </c>
      <c r="P178" s="20" t="s">
        <v>64</v>
      </c>
      <c r="Q178" s="21" t="s">
        <v>65</v>
      </c>
      <c r="R178" s="22" t="s">
        <v>373</v>
      </c>
    </row>
    <row r="179" spans="1:18" hidden="1" x14ac:dyDescent="0.25">
      <c r="A179" s="11"/>
      <c r="B179" s="16" t="s">
        <v>538</v>
      </c>
      <c r="C179" s="16" t="s">
        <v>856</v>
      </c>
      <c r="D179" s="16" t="s">
        <v>904</v>
      </c>
      <c r="E179" s="16">
        <v>16195</v>
      </c>
      <c r="F179" s="16">
        <v>1</v>
      </c>
      <c r="G179" s="18">
        <v>169500.35</v>
      </c>
      <c r="H179" s="16" t="s">
        <v>905</v>
      </c>
      <c r="I179" s="16" t="s">
        <v>59</v>
      </c>
      <c r="J179" s="16" t="s">
        <v>859</v>
      </c>
      <c r="K179" s="16" t="s">
        <v>61</v>
      </c>
      <c r="L179" s="17"/>
      <c r="M179" s="16" t="s">
        <v>854</v>
      </c>
      <c r="N179" s="17"/>
      <c r="O179" s="16" t="s">
        <v>906</v>
      </c>
      <c r="P179" s="20" t="s">
        <v>64</v>
      </c>
      <c r="Q179" s="21" t="s">
        <v>65</v>
      </c>
      <c r="R179" s="22" t="s">
        <v>373</v>
      </c>
    </row>
    <row r="180" spans="1:18" hidden="1" x14ac:dyDescent="0.25">
      <c r="A180" s="11"/>
      <c r="B180" s="16" t="s">
        <v>538</v>
      </c>
      <c r="C180" s="16" t="s">
        <v>856</v>
      </c>
      <c r="D180" s="16" t="s">
        <v>907</v>
      </c>
      <c r="E180" s="16">
        <v>16195</v>
      </c>
      <c r="F180" s="16">
        <v>1</v>
      </c>
      <c r="G180" s="18">
        <v>49318.58</v>
      </c>
      <c r="H180" s="16" t="s">
        <v>908</v>
      </c>
      <c r="I180" s="16" t="s">
        <v>59</v>
      </c>
      <c r="J180" s="16" t="s">
        <v>859</v>
      </c>
      <c r="K180" s="16" t="s">
        <v>61</v>
      </c>
      <c r="L180" s="17"/>
      <c r="M180" s="16" t="s">
        <v>854</v>
      </c>
      <c r="N180" s="17"/>
      <c r="O180" s="16" t="s">
        <v>909</v>
      </c>
      <c r="P180" s="20" t="s">
        <v>64</v>
      </c>
      <c r="Q180" s="21" t="s">
        <v>65</v>
      </c>
      <c r="R180" s="22" t="s">
        <v>373</v>
      </c>
    </row>
    <row r="181" spans="1:18" hidden="1" x14ac:dyDescent="0.25">
      <c r="A181" s="11"/>
      <c r="B181" s="16" t="s">
        <v>538</v>
      </c>
      <c r="C181" s="16" t="s">
        <v>856</v>
      </c>
      <c r="D181" s="16" t="s">
        <v>910</v>
      </c>
      <c r="E181" s="16">
        <v>16195</v>
      </c>
      <c r="F181" s="16">
        <v>1</v>
      </c>
      <c r="G181" s="18">
        <v>37186.85</v>
      </c>
      <c r="H181" s="16" t="s">
        <v>911</v>
      </c>
      <c r="I181" s="16" t="s">
        <v>59</v>
      </c>
      <c r="J181" s="16" t="s">
        <v>859</v>
      </c>
      <c r="K181" s="16" t="s">
        <v>61</v>
      </c>
      <c r="L181" s="17"/>
      <c r="M181" s="16" t="s">
        <v>854</v>
      </c>
      <c r="N181" s="17"/>
      <c r="O181" s="16" t="s">
        <v>912</v>
      </c>
      <c r="P181" s="20" t="s">
        <v>64</v>
      </c>
      <c r="Q181" s="21" t="s">
        <v>65</v>
      </c>
      <c r="R181" s="22" t="s">
        <v>373</v>
      </c>
    </row>
    <row r="182" spans="1:18" hidden="1" x14ac:dyDescent="0.25">
      <c r="A182" s="11"/>
      <c r="B182" s="16" t="s">
        <v>538</v>
      </c>
      <c r="C182" s="16" t="s">
        <v>856</v>
      </c>
      <c r="D182" s="16" t="s">
        <v>913</v>
      </c>
      <c r="E182" s="16">
        <v>16195</v>
      </c>
      <c r="F182" s="16">
        <v>1</v>
      </c>
      <c r="G182" s="18">
        <v>3424.39</v>
      </c>
      <c r="H182" s="16" t="s">
        <v>878</v>
      </c>
      <c r="I182" s="16" t="s">
        <v>59</v>
      </c>
      <c r="J182" s="16" t="s">
        <v>859</v>
      </c>
      <c r="K182" s="16" t="s">
        <v>61</v>
      </c>
      <c r="L182" s="17"/>
      <c r="M182" s="16" t="s">
        <v>854</v>
      </c>
      <c r="N182" s="17"/>
      <c r="O182" s="16" t="s">
        <v>914</v>
      </c>
      <c r="P182" s="20" t="s">
        <v>64</v>
      </c>
      <c r="Q182" s="21" t="s">
        <v>65</v>
      </c>
      <c r="R182" s="22" t="s">
        <v>373</v>
      </c>
    </row>
    <row r="183" spans="1:18" hidden="1" x14ac:dyDescent="0.25">
      <c r="A183" s="11"/>
      <c r="B183" s="16" t="s">
        <v>538</v>
      </c>
      <c r="C183" s="16" t="s">
        <v>856</v>
      </c>
      <c r="D183" s="16" t="s">
        <v>915</v>
      </c>
      <c r="E183" s="16">
        <v>16195</v>
      </c>
      <c r="F183" s="16">
        <v>1</v>
      </c>
      <c r="G183" s="18">
        <v>39819.4</v>
      </c>
      <c r="H183" s="16" t="s">
        <v>884</v>
      </c>
      <c r="I183" s="16" t="s">
        <v>59</v>
      </c>
      <c r="J183" s="16" t="s">
        <v>859</v>
      </c>
      <c r="K183" s="16" t="s">
        <v>61</v>
      </c>
      <c r="L183" s="17"/>
      <c r="M183" s="16" t="s">
        <v>854</v>
      </c>
      <c r="N183" s="17"/>
      <c r="O183" s="16" t="s">
        <v>916</v>
      </c>
      <c r="P183" s="20" t="s">
        <v>64</v>
      </c>
      <c r="Q183" s="21" t="s">
        <v>65</v>
      </c>
      <c r="R183" s="22" t="s">
        <v>373</v>
      </c>
    </row>
    <row r="184" spans="1:18" hidden="1" x14ac:dyDescent="0.25">
      <c r="A184" s="11"/>
      <c r="B184" s="16" t="s">
        <v>538</v>
      </c>
      <c r="C184" s="16" t="s">
        <v>856</v>
      </c>
      <c r="D184" s="16" t="s">
        <v>917</v>
      </c>
      <c r="E184" s="16">
        <v>16195</v>
      </c>
      <c r="F184" s="16">
        <v>1</v>
      </c>
      <c r="G184" s="18">
        <v>57325.55</v>
      </c>
      <c r="H184" s="16" t="s">
        <v>918</v>
      </c>
      <c r="I184" s="16" t="s">
        <v>59</v>
      </c>
      <c r="J184" s="16" t="s">
        <v>859</v>
      </c>
      <c r="K184" s="16" t="s">
        <v>61</v>
      </c>
      <c r="L184" s="17"/>
      <c r="M184" s="16" t="s">
        <v>854</v>
      </c>
      <c r="N184" s="17"/>
      <c r="O184" s="16" t="s">
        <v>919</v>
      </c>
      <c r="P184" s="20" t="s">
        <v>64</v>
      </c>
      <c r="Q184" s="21" t="s">
        <v>65</v>
      </c>
      <c r="R184" s="22" t="s">
        <v>373</v>
      </c>
    </row>
    <row r="185" spans="1:18" hidden="1" x14ac:dyDescent="0.25">
      <c r="A185" s="11"/>
      <c r="B185" s="16" t="s">
        <v>538</v>
      </c>
      <c r="C185" s="16" t="s">
        <v>856</v>
      </c>
      <c r="D185" s="16" t="s">
        <v>920</v>
      </c>
      <c r="E185" s="16">
        <v>16195</v>
      </c>
      <c r="F185" s="16">
        <v>1</v>
      </c>
      <c r="G185" s="18">
        <v>39854.11</v>
      </c>
      <c r="H185" s="16" t="s">
        <v>921</v>
      </c>
      <c r="I185" s="16" t="s">
        <v>59</v>
      </c>
      <c r="J185" s="16" t="s">
        <v>859</v>
      </c>
      <c r="K185" s="16" t="s">
        <v>61</v>
      </c>
      <c r="L185" s="17"/>
      <c r="M185" s="16" t="s">
        <v>854</v>
      </c>
      <c r="N185" s="17"/>
      <c r="O185" s="16" t="s">
        <v>922</v>
      </c>
      <c r="P185" s="20" t="s">
        <v>64</v>
      </c>
      <c r="Q185" s="21" t="s">
        <v>65</v>
      </c>
      <c r="R185" s="22" t="s">
        <v>373</v>
      </c>
    </row>
    <row r="186" spans="1:18" ht="30" hidden="1" x14ac:dyDescent="0.25">
      <c r="A186" s="11"/>
      <c r="B186" s="16" t="s">
        <v>538</v>
      </c>
      <c r="C186" s="16" t="s">
        <v>856</v>
      </c>
      <c r="D186" s="16" t="s">
        <v>923</v>
      </c>
      <c r="E186" s="16">
        <v>4316</v>
      </c>
      <c r="F186" s="16">
        <v>1</v>
      </c>
      <c r="G186" s="18">
        <v>228000</v>
      </c>
      <c r="H186" s="16" t="s">
        <v>858</v>
      </c>
      <c r="I186" s="16" t="s">
        <v>59</v>
      </c>
      <c r="J186" s="16" t="s">
        <v>60</v>
      </c>
      <c r="K186" s="16" t="s">
        <v>61</v>
      </c>
      <c r="L186" s="17"/>
      <c r="M186" s="16" t="s">
        <v>924</v>
      </c>
      <c r="N186" s="17" t="s">
        <v>925</v>
      </c>
      <c r="O186" s="16" t="s">
        <v>860</v>
      </c>
      <c r="P186" s="20" t="s">
        <v>64</v>
      </c>
      <c r="Q186" s="21" t="s">
        <v>377</v>
      </c>
      <c r="R186" s="22" t="s">
        <v>926</v>
      </c>
    </row>
    <row r="187" spans="1:18" ht="30" hidden="1" x14ac:dyDescent="0.25">
      <c r="A187" s="11"/>
      <c r="B187" s="16" t="s">
        <v>538</v>
      </c>
      <c r="C187" s="16" t="s">
        <v>856</v>
      </c>
      <c r="D187" s="16" t="s">
        <v>927</v>
      </c>
      <c r="E187" s="16">
        <v>4316</v>
      </c>
      <c r="F187" s="16">
        <v>1</v>
      </c>
      <c r="G187" s="18">
        <v>624000</v>
      </c>
      <c r="H187" s="16" t="s">
        <v>921</v>
      </c>
      <c r="I187" s="16" t="s">
        <v>59</v>
      </c>
      <c r="J187" s="16" t="s">
        <v>60</v>
      </c>
      <c r="K187" s="16" t="s">
        <v>61</v>
      </c>
      <c r="L187" s="17"/>
      <c r="M187" s="16" t="s">
        <v>928</v>
      </c>
      <c r="N187" s="17">
        <v>45717</v>
      </c>
      <c r="O187" s="16" t="s">
        <v>929</v>
      </c>
      <c r="P187" s="20" t="s">
        <v>64</v>
      </c>
      <c r="Q187" s="21" t="s">
        <v>377</v>
      </c>
      <c r="R187" s="22" t="s">
        <v>930</v>
      </c>
    </row>
    <row r="188" spans="1:18" ht="30" hidden="1" x14ac:dyDescent="0.25">
      <c r="A188" s="11"/>
      <c r="B188" s="16" t="s">
        <v>538</v>
      </c>
      <c r="C188" s="16" t="s">
        <v>856</v>
      </c>
      <c r="D188" s="16" t="s">
        <v>931</v>
      </c>
      <c r="E188" s="16">
        <v>4316</v>
      </c>
      <c r="F188" s="16">
        <v>1</v>
      </c>
      <c r="G188" s="18">
        <v>444000</v>
      </c>
      <c r="H188" s="16" t="s">
        <v>932</v>
      </c>
      <c r="I188" s="16" t="s">
        <v>59</v>
      </c>
      <c r="J188" s="16" t="s">
        <v>60</v>
      </c>
      <c r="K188" s="16" t="s">
        <v>61</v>
      </c>
      <c r="L188" s="17"/>
      <c r="M188" s="16" t="s">
        <v>933</v>
      </c>
      <c r="N188" s="17">
        <v>46028</v>
      </c>
      <c r="O188" s="16" t="s">
        <v>934</v>
      </c>
      <c r="P188" s="20" t="s">
        <v>64</v>
      </c>
      <c r="Q188" s="21" t="s">
        <v>377</v>
      </c>
      <c r="R188" s="22" t="s">
        <v>926</v>
      </c>
    </row>
    <row r="189" spans="1:18" ht="30" hidden="1" x14ac:dyDescent="0.25">
      <c r="A189" s="11"/>
      <c r="B189" s="16" t="s">
        <v>538</v>
      </c>
      <c r="C189" s="16" t="s">
        <v>856</v>
      </c>
      <c r="D189" s="16" t="s">
        <v>935</v>
      </c>
      <c r="E189" s="16">
        <v>4316</v>
      </c>
      <c r="F189" s="16">
        <v>1</v>
      </c>
      <c r="G189" s="18">
        <v>1656000</v>
      </c>
      <c r="H189" s="16" t="s">
        <v>893</v>
      </c>
      <c r="I189" s="16" t="s">
        <v>59</v>
      </c>
      <c r="J189" s="16" t="s">
        <v>60</v>
      </c>
      <c r="K189" s="16" t="s">
        <v>61</v>
      </c>
      <c r="L189" s="17"/>
      <c r="M189" s="16" t="s">
        <v>936</v>
      </c>
      <c r="N189" s="17">
        <v>45292</v>
      </c>
      <c r="O189" s="16" t="s">
        <v>894</v>
      </c>
      <c r="P189" s="20" t="s">
        <v>64</v>
      </c>
      <c r="Q189" s="21" t="s">
        <v>377</v>
      </c>
      <c r="R189" s="22" t="s">
        <v>937</v>
      </c>
    </row>
    <row r="190" spans="1:18" ht="30" hidden="1" x14ac:dyDescent="0.25">
      <c r="A190" s="11"/>
      <c r="B190" s="16" t="s">
        <v>538</v>
      </c>
      <c r="C190" s="16" t="s">
        <v>856</v>
      </c>
      <c r="D190" s="16" t="s">
        <v>938</v>
      </c>
      <c r="E190" s="16">
        <v>4316</v>
      </c>
      <c r="F190" s="16">
        <v>1</v>
      </c>
      <c r="G190" s="18">
        <v>379176.36</v>
      </c>
      <c r="H190" s="16" t="s">
        <v>896</v>
      </c>
      <c r="I190" s="16" t="s">
        <v>59</v>
      </c>
      <c r="J190" s="16" t="s">
        <v>60</v>
      </c>
      <c r="K190" s="16" t="s">
        <v>61</v>
      </c>
      <c r="L190" s="17"/>
      <c r="M190" s="16" t="s">
        <v>939</v>
      </c>
      <c r="N190" s="17" t="s">
        <v>940</v>
      </c>
      <c r="O190" s="16" t="s">
        <v>941</v>
      </c>
      <c r="P190" s="20" t="s">
        <v>64</v>
      </c>
      <c r="Q190" s="21" t="s">
        <v>377</v>
      </c>
      <c r="R190" s="22" t="s">
        <v>942</v>
      </c>
    </row>
    <row r="191" spans="1:18" ht="30" hidden="1" x14ac:dyDescent="0.25">
      <c r="A191" s="11"/>
      <c r="B191" s="16" t="s">
        <v>538</v>
      </c>
      <c r="C191" s="16" t="s">
        <v>856</v>
      </c>
      <c r="D191" s="16" t="s">
        <v>943</v>
      </c>
      <c r="E191" s="16">
        <v>4316</v>
      </c>
      <c r="F191" s="16">
        <v>1</v>
      </c>
      <c r="G191" s="18">
        <v>2924263.17</v>
      </c>
      <c r="H191" s="16" t="s">
        <v>944</v>
      </c>
      <c r="I191" s="16" t="s">
        <v>59</v>
      </c>
      <c r="J191" s="16" t="s">
        <v>60</v>
      </c>
      <c r="K191" s="16" t="s">
        <v>61</v>
      </c>
      <c r="L191" s="17"/>
      <c r="M191" s="16" t="s">
        <v>945</v>
      </c>
      <c r="N191" s="17" t="s">
        <v>946</v>
      </c>
      <c r="O191" s="16" t="s">
        <v>947</v>
      </c>
      <c r="P191" s="20" t="s">
        <v>64</v>
      </c>
      <c r="Q191" s="21" t="s">
        <v>377</v>
      </c>
      <c r="R191" s="22" t="s">
        <v>948</v>
      </c>
    </row>
    <row r="192" spans="1:18" ht="30" hidden="1" x14ac:dyDescent="0.25">
      <c r="A192" s="11"/>
      <c r="B192" s="16" t="s">
        <v>538</v>
      </c>
      <c r="C192" s="16" t="s">
        <v>856</v>
      </c>
      <c r="D192" s="16" t="s">
        <v>949</v>
      </c>
      <c r="E192" s="16">
        <v>4316</v>
      </c>
      <c r="F192" s="16">
        <v>1</v>
      </c>
      <c r="G192" s="18">
        <v>480000</v>
      </c>
      <c r="H192" s="16" t="s">
        <v>950</v>
      </c>
      <c r="I192" s="16" t="s">
        <v>59</v>
      </c>
      <c r="J192" s="16" t="s">
        <v>60</v>
      </c>
      <c r="K192" s="16" t="s">
        <v>61</v>
      </c>
      <c r="L192" s="17"/>
      <c r="M192" s="16" t="s">
        <v>951</v>
      </c>
      <c r="N192" s="17">
        <v>45659</v>
      </c>
      <c r="O192" s="16" t="s">
        <v>952</v>
      </c>
      <c r="P192" s="20" t="s">
        <v>64</v>
      </c>
      <c r="Q192" s="21" t="s">
        <v>377</v>
      </c>
      <c r="R192" s="22" t="s">
        <v>942</v>
      </c>
    </row>
    <row r="193" spans="1:18" ht="30" hidden="1" x14ac:dyDescent="0.25">
      <c r="A193" s="11"/>
      <c r="B193" s="16" t="s">
        <v>538</v>
      </c>
      <c r="C193" s="16" t="s">
        <v>856</v>
      </c>
      <c r="D193" s="16" t="s">
        <v>953</v>
      </c>
      <c r="E193" s="16">
        <v>4316</v>
      </c>
      <c r="F193" s="16">
        <v>1</v>
      </c>
      <c r="G193" s="18">
        <v>291600</v>
      </c>
      <c r="H193" s="16" t="s">
        <v>954</v>
      </c>
      <c r="I193" s="16" t="s">
        <v>59</v>
      </c>
      <c r="J193" s="16" t="s">
        <v>60</v>
      </c>
      <c r="K193" s="16" t="s">
        <v>61</v>
      </c>
      <c r="L193" s="17"/>
      <c r="M193" s="16" t="s">
        <v>955</v>
      </c>
      <c r="N193" s="17" t="s">
        <v>956</v>
      </c>
      <c r="O193" s="16" t="s">
        <v>916</v>
      </c>
      <c r="P193" s="20" t="s">
        <v>64</v>
      </c>
      <c r="Q193" s="21" t="s">
        <v>377</v>
      </c>
      <c r="R193" s="22" t="s">
        <v>942</v>
      </c>
    </row>
    <row r="194" spans="1:18" ht="30" hidden="1" x14ac:dyDescent="0.25">
      <c r="A194" s="11"/>
      <c r="B194" s="16" t="s">
        <v>538</v>
      </c>
      <c r="C194" s="16" t="s">
        <v>856</v>
      </c>
      <c r="D194" s="16" t="s">
        <v>957</v>
      </c>
      <c r="E194" s="16">
        <v>4316</v>
      </c>
      <c r="F194" s="16">
        <v>1</v>
      </c>
      <c r="G194" s="18">
        <v>750000</v>
      </c>
      <c r="H194" s="16" t="s">
        <v>902</v>
      </c>
      <c r="I194" s="16" t="s">
        <v>59</v>
      </c>
      <c r="J194" s="16" t="s">
        <v>60</v>
      </c>
      <c r="K194" s="16" t="s">
        <v>61</v>
      </c>
      <c r="L194" s="17"/>
      <c r="M194" s="16" t="s">
        <v>958</v>
      </c>
      <c r="N194" s="17" t="s">
        <v>959</v>
      </c>
      <c r="O194" s="16" t="s">
        <v>960</v>
      </c>
      <c r="P194" s="20" t="s">
        <v>64</v>
      </c>
      <c r="Q194" s="21" t="s">
        <v>377</v>
      </c>
      <c r="R194" s="22" t="s">
        <v>948</v>
      </c>
    </row>
    <row r="195" spans="1:18" ht="30" hidden="1" x14ac:dyDescent="0.25">
      <c r="A195" s="11"/>
      <c r="B195" s="16" t="s">
        <v>538</v>
      </c>
      <c r="C195" s="16" t="s">
        <v>856</v>
      </c>
      <c r="D195" s="16" t="s">
        <v>961</v>
      </c>
      <c r="E195" s="16">
        <v>4316</v>
      </c>
      <c r="F195" s="16">
        <v>1</v>
      </c>
      <c r="G195" s="18">
        <v>289200</v>
      </c>
      <c r="H195" s="16" t="s">
        <v>962</v>
      </c>
      <c r="I195" s="16" t="s">
        <v>59</v>
      </c>
      <c r="J195" s="16" t="s">
        <v>60</v>
      </c>
      <c r="K195" s="16" t="s">
        <v>61</v>
      </c>
      <c r="L195" s="17"/>
      <c r="M195" s="16" t="s">
        <v>963</v>
      </c>
      <c r="N195" s="17">
        <v>46154</v>
      </c>
      <c r="O195" s="16" t="s">
        <v>964</v>
      </c>
      <c r="P195" s="20" t="s">
        <v>64</v>
      </c>
      <c r="Q195" s="21" t="s">
        <v>377</v>
      </c>
      <c r="R195" s="22" t="s">
        <v>926</v>
      </c>
    </row>
    <row r="196" spans="1:18" ht="30" hidden="1" x14ac:dyDescent="0.25">
      <c r="A196" s="11"/>
      <c r="B196" s="16" t="s">
        <v>538</v>
      </c>
      <c r="C196" s="16" t="s">
        <v>856</v>
      </c>
      <c r="D196" s="16" t="s">
        <v>965</v>
      </c>
      <c r="E196" s="16">
        <v>4316</v>
      </c>
      <c r="F196" s="16">
        <v>1</v>
      </c>
      <c r="G196" s="18">
        <v>131097.35999999999</v>
      </c>
      <c r="H196" s="16" t="s">
        <v>962</v>
      </c>
      <c r="I196" s="16" t="s">
        <v>59</v>
      </c>
      <c r="J196" s="16" t="s">
        <v>60</v>
      </c>
      <c r="K196" s="16" t="s">
        <v>61</v>
      </c>
      <c r="L196" s="17"/>
      <c r="M196" s="16" t="s">
        <v>966</v>
      </c>
      <c r="N196" s="17" t="s">
        <v>967</v>
      </c>
      <c r="O196" s="16" t="s">
        <v>968</v>
      </c>
      <c r="P196" s="20" t="s">
        <v>64</v>
      </c>
      <c r="Q196" s="21" t="s">
        <v>377</v>
      </c>
      <c r="R196" s="22" t="s">
        <v>948</v>
      </c>
    </row>
    <row r="197" spans="1:18" ht="30" hidden="1" x14ac:dyDescent="0.25">
      <c r="A197" s="11"/>
      <c r="B197" s="16" t="s">
        <v>538</v>
      </c>
      <c r="C197" s="16" t="s">
        <v>856</v>
      </c>
      <c r="D197" s="16" t="s">
        <v>969</v>
      </c>
      <c r="E197" s="16">
        <v>4316</v>
      </c>
      <c r="F197" s="16">
        <v>1</v>
      </c>
      <c r="G197" s="18">
        <v>2575890.96</v>
      </c>
      <c r="H197" s="16" t="s">
        <v>970</v>
      </c>
      <c r="I197" s="16" t="s">
        <v>59</v>
      </c>
      <c r="J197" s="16" t="s">
        <v>60</v>
      </c>
      <c r="K197" s="16" t="s">
        <v>61</v>
      </c>
      <c r="L197" s="17"/>
      <c r="M197" s="16" t="s">
        <v>971</v>
      </c>
      <c r="N197" s="17" t="s">
        <v>972</v>
      </c>
      <c r="O197" s="16" t="s">
        <v>973</v>
      </c>
      <c r="P197" s="20" t="s">
        <v>78</v>
      </c>
      <c r="Q197" s="21" t="s">
        <v>974</v>
      </c>
      <c r="R197" s="22"/>
    </row>
    <row r="198" spans="1:18" ht="30" hidden="1" x14ac:dyDescent="0.25">
      <c r="A198" s="11"/>
      <c r="B198" s="16" t="s">
        <v>538</v>
      </c>
      <c r="C198" s="16" t="s">
        <v>856</v>
      </c>
      <c r="D198" s="16" t="s">
        <v>975</v>
      </c>
      <c r="E198" s="16">
        <v>4316</v>
      </c>
      <c r="F198" s="16">
        <v>1</v>
      </c>
      <c r="G198" s="18">
        <v>534000</v>
      </c>
      <c r="H198" s="16" t="s">
        <v>890</v>
      </c>
      <c r="I198" s="16" t="s">
        <v>59</v>
      </c>
      <c r="J198" s="16" t="s">
        <v>60</v>
      </c>
      <c r="K198" s="16" t="s">
        <v>61</v>
      </c>
      <c r="L198" s="17"/>
      <c r="M198" s="16" t="s">
        <v>976</v>
      </c>
      <c r="N198" s="17" t="s">
        <v>977</v>
      </c>
      <c r="O198" s="16" t="s">
        <v>978</v>
      </c>
      <c r="P198" s="20" t="s">
        <v>64</v>
      </c>
      <c r="Q198" s="21" t="s">
        <v>377</v>
      </c>
      <c r="R198" s="22" t="s">
        <v>942</v>
      </c>
    </row>
    <row r="199" spans="1:18" ht="30" hidden="1" x14ac:dyDescent="0.25">
      <c r="A199" s="11"/>
      <c r="B199" s="16" t="s">
        <v>538</v>
      </c>
      <c r="C199" s="16" t="s">
        <v>856</v>
      </c>
      <c r="D199" s="16" t="s">
        <v>979</v>
      </c>
      <c r="E199" s="16">
        <v>4316</v>
      </c>
      <c r="F199" s="16">
        <v>1</v>
      </c>
      <c r="G199" s="18">
        <v>1291871.1599999999</v>
      </c>
      <c r="H199" s="16" t="s">
        <v>980</v>
      </c>
      <c r="I199" s="16" t="s">
        <v>59</v>
      </c>
      <c r="J199" s="16" t="s">
        <v>60</v>
      </c>
      <c r="K199" s="16" t="s">
        <v>61</v>
      </c>
      <c r="L199" s="17"/>
      <c r="M199" s="16" t="s">
        <v>981</v>
      </c>
      <c r="N199" s="17">
        <v>44755</v>
      </c>
      <c r="O199" s="16" t="s">
        <v>982</v>
      </c>
      <c r="P199" s="20" t="s">
        <v>78</v>
      </c>
      <c r="Q199" s="21" t="s">
        <v>983</v>
      </c>
      <c r="R199" s="22"/>
    </row>
    <row r="200" spans="1:18" ht="30" hidden="1" x14ac:dyDescent="0.25">
      <c r="A200" s="11"/>
      <c r="B200" s="16" t="s">
        <v>538</v>
      </c>
      <c r="C200" s="16" t="s">
        <v>856</v>
      </c>
      <c r="D200" s="16" t="s">
        <v>984</v>
      </c>
      <c r="E200" s="16">
        <v>4316</v>
      </c>
      <c r="F200" s="16">
        <v>1</v>
      </c>
      <c r="G200" s="18">
        <v>264000</v>
      </c>
      <c r="H200" s="16" t="s">
        <v>985</v>
      </c>
      <c r="I200" s="16" t="s">
        <v>59</v>
      </c>
      <c r="J200" s="16" t="s">
        <v>60</v>
      </c>
      <c r="K200" s="16" t="s">
        <v>61</v>
      </c>
      <c r="L200" s="17"/>
      <c r="M200" s="16" t="s">
        <v>986</v>
      </c>
      <c r="N200" s="17" t="s">
        <v>987</v>
      </c>
      <c r="O200" s="16" t="s">
        <v>988</v>
      </c>
      <c r="P200" s="20" t="s">
        <v>64</v>
      </c>
      <c r="Q200" s="21" t="s">
        <v>377</v>
      </c>
      <c r="R200" s="22" t="s">
        <v>942</v>
      </c>
    </row>
    <row r="201" spans="1:18" ht="30" hidden="1" x14ac:dyDescent="0.25">
      <c r="A201" s="11"/>
      <c r="B201" s="16" t="s">
        <v>538</v>
      </c>
      <c r="C201" s="16" t="s">
        <v>856</v>
      </c>
      <c r="D201" s="16" t="s">
        <v>989</v>
      </c>
      <c r="E201" s="16">
        <v>4316</v>
      </c>
      <c r="F201" s="16">
        <v>1</v>
      </c>
      <c r="G201" s="18">
        <v>800387.76</v>
      </c>
      <c r="H201" s="16" t="s">
        <v>918</v>
      </c>
      <c r="I201" s="16" t="s">
        <v>59</v>
      </c>
      <c r="J201" s="16" t="s">
        <v>60</v>
      </c>
      <c r="K201" s="16" t="s">
        <v>61</v>
      </c>
      <c r="L201" s="17"/>
      <c r="M201" s="16" t="s">
        <v>990</v>
      </c>
      <c r="N201" s="17">
        <v>45577</v>
      </c>
      <c r="O201" s="16" t="s">
        <v>919</v>
      </c>
      <c r="P201" s="20" t="s">
        <v>64</v>
      </c>
      <c r="Q201" s="21" t="s">
        <v>377</v>
      </c>
      <c r="R201" s="22" t="s">
        <v>948</v>
      </c>
    </row>
    <row r="202" spans="1:18" ht="30" hidden="1" x14ac:dyDescent="0.25">
      <c r="A202" s="11"/>
      <c r="B202" s="16" t="s">
        <v>538</v>
      </c>
      <c r="C202" s="16" t="s">
        <v>856</v>
      </c>
      <c r="D202" s="16" t="s">
        <v>991</v>
      </c>
      <c r="E202" s="16">
        <v>4316</v>
      </c>
      <c r="F202" s="16">
        <v>1</v>
      </c>
      <c r="G202" s="18">
        <v>1416000</v>
      </c>
      <c r="H202" s="16" t="s">
        <v>992</v>
      </c>
      <c r="I202" s="16" t="s">
        <v>59</v>
      </c>
      <c r="J202" s="16" t="s">
        <v>60</v>
      </c>
      <c r="K202" s="16" t="s">
        <v>61</v>
      </c>
      <c r="L202" s="17"/>
      <c r="M202" s="16" t="s">
        <v>993</v>
      </c>
      <c r="N202" s="17" t="s">
        <v>994</v>
      </c>
      <c r="O202" s="16" t="s">
        <v>995</v>
      </c>
      <c r="P202" s="20" t="s">
        <v>64</v>
      </c>
      <c r="Q202" s="21" t="s">
        <v>377</v>
      </c>
      <c r="R202" s="22" t="s">
        <v>996</v>
      </c>
    </row>
    <row r="203" spans="1:18" ht="30" hidden="1" x14ac:dyDescent="0.25">
      <c r="A203" s="11"/>
      <c r="B203" s="16" t="s">
        <v>538</v>
      </c>
      <c r="C203" s="16" t="s">
        <v>856</v>
      </c>
      <c r="D203" s="16" t="s">
        <v>997</v>
      </c>
      <c r="E203" s="16">
        <v>4316</v>
      </c>
      <c r="F203" s="16">
        <v>1</v>
      </c>
      <c r="G203" s="18">
        <v>967730.52</v>
      </c>
      <c r="H203" s="16" t="s">
        <v>911</v>
      </c>
      <c r="I203" s="16" t="s">
        <v>59</v>
      </c>
      <c r="J203" s="16" t="s">
        <v>60</v>
      </c>
      <c r="K203" s="16" t="s">
        <v>61</v>
      </c>
      <c r="L203" s="17"/>
      <c r="M203" s="16" t="s">
        <v>998</v>
      </c>
      <c r="N203" s="17" t="s">
        <v>999</v>
      </c>
      <c r="O203" s="16" t="s">
        <v>912</v>
      </c>
      <c r="P203" s="20" t="s">
        <v>64</v>
      </c>
      <c r="Q203" s="21" t="s">
        <v>377</v>
      </c>
      <c r="R203" s="22" t="s">
        <v>926</v>
      </c>
    </row>
    <row r="204" spans="1:18" ht="30" hidden="1" x14ac:dyDescent="0.25">
      <c r="A204" s="11"/>
      <c r="B204" s="16" t="s">
        <v>538</v>
      </c>
      <c r="C204" s="16" t="s">
        <v>856</v>
      </c>
      <c r="D204" s="16" t="s">
        <v>1000</v>
      </c>
      <c r="E204" s="16">
        <v>4316</v>
      </c>
      <c r="F204" s="16">
        <v>1</v>
      </c>
      <c r="G204" s="18">
        <v>423833.08</v>
      </c>
      <c r="H204" s="16" t="s">
        <v>1001</v>
      </c>
      <c r="I204" s="16" t="s">
        <v>59</v>
      </c>
      <c r="J204" s="16" t="s">
        <v>60</v>
      </c>
      <c r="K204" s="16" t="s">
        <v>61</v>
      </c>
      <c r="L204" s="17"/>
      <c r="M204" s="16" t="s">
        <v>1002</v>
      </c>
      <c r="N204" s="17" t="s">
        <v>1003</v>
      </c>
      <c r="O204" s="16" t="s">
        <v>1004</v>
      </c>
      <c r="P204" s="20" t="s">
        <v>64</v>
      </c>
      <c r="Q204" s="21" t="s">
        <v>377</v>
      </c>
      <c r="R204" s="22" t="s">
        <v>942</v>
      </c>
    </row>
    <row r="205" spans="1:18" ht="30" hidden="1" x14ac:dyDescent="0.25">
      <c r="A205" s="11"/>
      <c r="B205" s="16" t="s">
        <v>538</v>
      </c>
      <c r="C205" s="16" t="s">
        <v>856</v>
      </c>
      <c r="D205" s="16" t="s">
        <v>1005</v>
      </c>
      <c r="E205" s="16">
        <v>4316</v>
      </c>
      <c r="F205" s="16">
        <v>1</v>
      </c>
      <c r="G205" s="18">
        <v>540690.72</v>
      </c>
      <c r="H205" s="16" t="s">
        <v>1006</v>
      </c>
      <c r="I205" s="16" t="s">
        <v>59</v>
      </c>
      <c r="J205" s="16" t="s">
        <v>60</v>
      </c>
      <c r="K205" s="16" t="s">
        <v>61</v>
      </c>
      <c r="L205" s="17"/>
      <c r="M205" s="16" t="s">
        <v>1007</v>
      </c>
      <c r="N205" s="17" t="s">
        <v>1008</v>
      </c>
      <c r="O205" s="16" t="s">
        <v>1009</v>
      </c>
      <c r="P205" s="20" t="s">
        <v>64</v>
      </c>
      <c r="Q205" s="21" t="s">
        <v>377</v>
      </c>
      <c r="R205" s="22" t="s">
        <v>942</v>
      </c>
    </row>
    <row r="206" spans="1:18" ht="30" hidden="1" x14ac:dyDescent="0.25">
      <c r="A206" s="11"/>
      <c r="B206" s="16" t="s">
        <v>538</v>
      </c>
      <c r="C206" s="16" t="s">
        <v>856</v>
      </c>
      <c r="D206" s="16" t="s">
        <v>1010</v>
      </c>
      <c r="E206" s="16">
        <v>4316</v>
      </c>
      <c r="F206" s="16">
        <v>1</v>
      </c>
      <c r="G206" s="18">
        <v>266069.28000000003</v>
      </c>
      <c r="H206" s="16" t="s">
        <v>878</v>
      </c>
      <c r="I206" s="16" t="s">
        <v>59</v>
      </c>
      <c r="J206" s="16" t="s">
        <v>60</v>
      </c>
      <c r="K206" s="16" t="s">
        <v>61</v>
      </c>
      <c r="L206" s="17"/>
      <c r="M206" s="16" t="s">
        <v>1011</v>
      </c>
      <c r="N206" s="17" t="s">
        <v>1012</v>
      </c>
      <c r="O206" s="16" t="s">
        <v>1013</v>
      </c>
      <c r="P206" s="20" t="s">
        <v>64</v>
      </c>
      <c r="Q206" s="21" t="s">
        <v>377</v>
      </c>
      <c r="R206" s="22" t="s">
        <v>948</v>
      </c>
    </row>
    <row r="207" spans="1:18" ht="30" hidden="1" x14ac:dyDescent="0.25">
      <c r="A207" s="11"/>
      <c r="B207" s="16" t="s">
        <v>538</v>
      </c>
      <c r="C207" s="16" t="s">
        <v>856</v>
      </c>
      <c r="D207" s="16" t="s">
        <v>1014</v>
      </c>
      <c r="E207" s="16">
        <v>4316</v>
      </c>
      <c r="F207" s="16">
        <v>1</v>
      </c>
      <c r="G207" s="18">
        <v>26232.48</v>
      </c>
      <c r="H207" s="16" t="s">
        <v>878</v>
      </c>
      <c r="I207" s="16" t="s">
        <v>59</v>
      </c>
      <c r="J207" s="16" t="s">
        <v>60</v>
      </c>
      <c r="K207" s="16" t="s">
        <v>61</v>
      </c>
      <c r="L207" s="17"/>
      <c r="M207" s="16" t="s">
        <v>1015</v>
      </c>
      <c r="N207" s="17" t="s">
        <v>1016</v>
      </c>
      <c r="O207" s="16" t="s">
        <v>914</v>
      </c>
      <c r="P207" s="20" t="s">
        <v>64</v>
      </c>
      <c r="Q207" s="21" t="s">
        <v>377</v>
      </c>
      <c r="R207" s="22" t="s">
        <v>948</v>
      </c>
    </row>
    <row r="208" spans="1:18" ht="30" hidden="1" x14ac:dyDescent="0.25">
      <c r="A208" s="11"/>
      <c r="B208" s="16" t="s">
        <v>538</v>
      </c>
      <c r="C208" s="16" t="s">
        <v>856</v>
      </c>
      <c r="D208" s="16" t="s">
        <v>1017</v>
      </c>
      <c r="E208" s="16">
        <v>4316</v>
      </c>
      <c r="F208" s="16">
        <v>1</v>
      </c>
      <c r="G208" s="18">
        <v>1341137.28</v>
      </c>
      <c r="H208" s="16" t="s">
        <v>908</v>
      </c>
      <c r="I208" s="16" t="s">
        <v>59</v>
      </c>
      <c r="J208" s="16" t="s">
        <v>60</v>
      </c>
      <c r="K208" s="16" t="s">
        <v>61</v>
      </c>
      <c r="L208" s="17"/>
      <c r="M208" s="16" t="s">
        <v>1018</v>
      </c>
      <c r="N208" s="17" t="s">
        <v>1019</v>
      </c>
      <c r="O208" s="16" t="s">
        <v>909</v>
      </c>
      <c r="P208" s="20" t="s">
        <v>64</v>
      </c>
      <c r="Q208" s="21" t="s">
        <v>377</v>
      </c>
      <c r="R208" s="22" t="s">
        <v>948</v>
      </c>
    </row>
    <row r="209" spans="1:18" ht="30" hidden="1" x14ac:dyDescent="0.25">
      <c r="A209" s="11"/>
      <c r="B209" s="16" t="s">
        <v>538</v>
      </c>
      <c r="C209" s="16" t="s">
        <v>856</v>
      </c>
      <c r="D209" s="16" t="s">
        <v>1020</v>
      </c>
      <c r="E209" s="16">
        <v>4316</v>
      </c>
      <c r="F209" s="16">
        <v>1</v>
      </c>
      <c r="G209" s="18">
        <v>3097500</v>
      </c>
      <c r="H209" s="16" t="s">
        <v>1021</v>
      </c>
      <c r="I209" s="16" t="s">
        <v>59</v>
      </c>
      <c r="J209" s="16" t="s">
        <v>60</v>
      </c>
      <c r="K209" s="16" t="s">
        <v>61</v>
      </c>
      <c r="L209" s="17"/>
      <c r="M209" s="16" t="s">
        <v>1022</v>
      </c>
      <c r="N209" s="17">
        <v>44880</v>
      </c>
      <c r="O209" s="16" t="s">
        <v>1023</v>
      </c>
      <c r="P209" s="20" t="s">
        <v>78</v>
      </c>
      <c r="Q209" s="21" t="s">
        <v>1024</v>
      </c>
      <c r="R209" s="22" t="s">
        <v>1025</v>
      </c>
    </row>
    <row r="210" spans="1:18" ht="30" hidden="1" x14ac:dyDescent="0.25">
      <c r="A210" s="11"/>
      <c r="B210" s="16" t="s">
        <v>538</v>
      </c>
      <c r="C210" s="16" t="s">
        <v>856</v>
      </c>
      <c r="D210" s="16" t="s">
        <v>1026</v>
      </c>
      <c r="E210" s="16">
        <v>4316</v>
      </c>
      <c r="F210" s="16">
        <v>1</v>
      </c>
      <c r="G210" s="18">
        <v>273600</v>
      </c>
      <c r="H210" s="16" t="s">
        <v>1027</v>
      </c>
      <c r="I210" s="16" t="s">
        <v>59</v>
      </c>
      <c r="J210" s="16" t="s">
        <v>60</v>
      </c>
      <c r="K210" s="16" t="s">
        <v>76</v>
      </c>
      <c r="L210" s="17"/>
      <c r="M210" s="16"/>
      <c r="N210" s="17"/>
      <c r="O210" s="16" t="s">
        <v>1028</v>
      </c>
      <c r="P210" s="20" t="s">
        <v>64</v>
      </c>
      <c r="Q210" s="21" t="s">
        <v>377</v>
      </c>
      <c r="R210" s="22" t="s">
        <v>1029</v>
      </c>
    </row>
    <row r="211" spans="1:18" ht="30" hidden="1" x14ac:dyDescent="0.25">
      <c r="A211" s="11"/>
      <c r="B211" s="16" t="s">
        <v>538</v>
      </c>
      <c r="C211" s="16" t="s">
        <v>856</v>
      </c>
      <c r="D211" s="16" t="s">
        <v>1030</v>
      </c>
      <c r="E211" s="16">
        <v>17426</v>
      </c>
      <c r="F211" s="16">
        <v>1</v>
      </c>
      <c r="G211" s="18">
        <v>480000</v>
      </c>
      <c r="H211" s="16" t="s">
        <v>1031</v>
      </c>
      <c r="I211" s="16" t="s">
        <v>59</v>
      </c>
      <c r="J211" s="16" t="s">
        <v>75</v>
      </c>
      <c r="K211" s="16" t="s">
        <v>61</v>
      </c>
      <c r="L211" s="17"/>
      <c r="M211" s="16" t="s">
        <v>854</v>
      </c>
      <c r="N211" s="17"/>
      <c r="O211" s="16" t="s">
        <v>1032</v>
      </c>
      <c r="P211" s="20" t="s">
        <v>64</v>
      </c>
      <c r="Q211" s="21" t="s">
        <v>377</v>
      </c>
      <c r="R211" s="22" t="s">
        <v>373</v>
      </c>
    </row>
    <row r="212" spans="1:18" ht="30" hidden="1" x14ac:dyDescent="0.25">
      <c r="A212" s="11"/>
      <c r="B212" s="16" t="s">
        <v>538</v>
      </c>
      <c r="C212" s="16" t="s">
        <v>856</v>
      </c>
      <c r="D212" s="16" t="s">
        <v>1033</v>
      </c>
      <c r="E212" s="16">
        <v>17426</v>
      </c>
      <c r="F212" s="16">
        <v>1</v>
      </c>
      <c r="G212" s="18">
        <v>22600</v>
      </c>
      <c r="H212" s="16" t="s">
        <v>1034</v>
      </c>
      <c r="I212" s="16" t="s">
        <v>59</v>
      </c>
      <c r="J212" s="16" t="s">
        <v>75</v>
      </c>
      <c r="K212" s="16" t="s">
        <v>61</v>
      </c>
      <c r="L212" s="17"/>
      <c r="M212" s="16" t="s">
        <v>854</v>
      </c>
      <c r="N212" s="17"/>
      <c r="O212" s="16" t="s">
        <v>1035</v>
      </c>
      <c r="P212" s="20" t="s">
        <v>64</v>
      </c>
      <c r="Q212" s="21" t="s">
        <v>377</v>
      </c>
      <c r="R212" s="22" t="s">
        <v>373</v>
      </c>
    </row>
    <row r="213" spans="1:18" ht="30" hidden="1" x14ac:dyDescent="0.25">
      <c r="A213" s="11"/>
      <c r="B213" s="16" t="s">
        <v>538</v>
      </c>
      <c r="C213" s="16" t="s">
        <v>856</v>
      </c>
      <c r="D213" s="16" t="s">
        <v>1036</v>
      </c>
      <c r="E213" s="16">
        <v>13943</v>
      </c>
      <c r="F213" s="16">
        <v>1</v>
      </c>
      <c r="G213" s="18">
        <v>84250</v>
      </c>
      <c r="H213" s="16" t="s">
        <v>1037</v>
      </c>
      <c r="I213" s="16" t="s">
        <v>59</v>
      </c>
      <c r="J213" s="16" t="s">
        <v>75</v>
      </c>
      <c r="K213" s="16" t="s">
        <v>61</v>
      </c>
      <c r="L213" s="17"/>
      <c r="M213" s="16" t="s">
        <v>1038</v>
      </c>
      <c r="N213" s="17">
        <v>44615</v>
      </c>
      <c r="O213" s="16" t="s">
        <v>1039</v>
      </c>
      <c r="P213" s="20" t="s">
        <v>78</v>
      </c>
      <c r="Q213" s="25" t="s">
        <v>1040</v>
      </c>
      <c r="R213" s="22" t="s">
        <v>1041</v>
      </c>
    </row>
    <row r="214" spans="1:18" ht="30" hidden="1" x14ac:dyDescent="0.25">
      <c r="A214" s="11"/>
      <c r="B214" s="16" t="s">
        <v>538</v>
      </c>
      <c r="C214" s="16" t="s">
        <v>856</v>
      </c>
      <c r="D214" s="16" t="s">
        <v>1042</v>
      </c>
      <c r="E214" s="16">
        <v>13943</v>
      </c>
      <c r="F214" s="16">
        <v>1</v>
      </c>
      <c r="G214" s="18">
        <v>184700</v>
      </c>
      <c r="H214" s="16" t="s">
        <v>1037</v>
      </c>
      <c r="I214" s="16" t="s">
        <v>59</v>
      </c>
      <c r="J214" s="16" t="s">
        <v>75</v>
      </c>
      <c r="K214" s="16" t="s">
        <v>61</v>
      </c>
      <c r="L214" s="17"/>
      <c r="M214" s="16" t="s">
        <v>1043</v>
      </c>
      <c r="N214" s="17">
        <v>44813</v>
      </c>
      <c r="O214" s="16" t="s">
        <v>1044</v>
      </c>
      <c r="P214" s="20" t="s">
        <v>78</v>
      </c>
      <c r="Q214" s="25" t="s">
        <v>1045</v>
      </c>
      <c r="R214" s="22" t="s">
        <v>1046</v>
      </c>
    </row>
    <row r="215" spans="1:18" ht="29.25" customHeight="1" x14ac:dyDescent="0.25">
      <c r="A215" s="11"/>
      <c r="B215" s="16" t="s">
        <v>538</v>
      </c>
      <c r="C215" s="16" t="s">
        <v>856</v>
      </c>
      <c r="D215" s="16" t="s">
        <v>1047</v>
      </c>
      <c r="E215" s="16">
        <v>876</v>
      </c>
      <c r="F215" s="16">
        <v>1</v>
      </c>
      <c r="G215" s="18">
        <v>92400</v>
      </c>
      <c r="H215" s="16" t="s">
        <v>1037</v>
      </c>
      <c r="I215" s="16" t="s">
        <v>59</v>
      </c>
      <c r="J215" s="16" t="s">
        <v>75</v>
      </c>
      <c r="K215" s="16" t="s">
        <v>61</v>
      </c>
      <c r="L215" s="17"/>
      <c r="M215" s="16" t="s">
        <v>1048</v>
      </c>
      <c r="N215" s="17">
        <v>44887</v>
      </c>
      <c r="O215" s="16" t="s">
        <v>1049</v>
      </c>
      <c r="P215" s="20" t="s">
        <v>1050</v>
      </c>
      <c r="Q215" s="21" t="s">
        <v>1266</v>
      </c>
      <c r="R215" s="22"/>
    </row>
    <row r="216" spans="1:18" hidden="1" x14ac:dyDescent="0.25">
      <c r="A216" s="11"/>
      <c r="B216" s="16" t="s">
        <v>538</v>
      </c>
      <c r="C216" s="16" t="s">
        <v>856</v>
      </c>
      <c r="D216" s="16" t="s">
        <v>1051</v>
      </c>
      <c r="E216" s="16">
        <v>16195</v>
      </c>
      <c r="F216" s="16">
        <v>1</v>
      </c>
      <c r="G216" s="18">
        <v>20047.62</v>
      </c>
      <c r="H216" s="16" t="s">
        <v>1037</v>
      </c>
      <c r="I216" s="16" t="s">
        <v>59</v>
      </c>
      <c r="J216" s="16" t="s">
        <v>859</v>
      </c>
      <c r="K216" s="16" t="s">
        <v>61</v>
      </c>
      <c r="L216" s="17"/>
      <c r="M216" s="16" t="s">
        <v>854</v>
      </c>
      <c r="N216" s="17"/>
      <c r="O216" s="16" t="s">
        <v>1052</v>
      </c>
      <c r="P216" s="20" t="s">
        <v>64</v>
      </c>
      <c r="Q216" s="21" t="s">
        <v>65</v>
      </c>
      <c r="R216" s="22" t="s">
        <v>373</v>
      </c>
    </row>
    <row r="217" spans="1:18" hidden="1" x14ac:dyDescent="0.25">
      <c r="A217" s="11"/>
      <c r="B217" s="16" t="s">
        <v>538</v>
      </c>
      <c r="C217" s="16" t="s">
        <v>856</v>
      </c>
      <c r="D217" s="16" t="s">
        <v>1053</v>
      </c>
      <c r="E217" s="16">
        <v>16195</v>
      </c>
      <c r="F217" s="16">
        <v>1</v>
      </c>
      <c r="G217" s="18">
        <v>33526.79</v>
      </c>
      <c r="H217" s="16" t="s">
        <v>1037</v>
      </c>
      <c r="I217" s="16" t="s">
        <v>59</v>
      </c>
      <c r="J217" s="16" t="s">
        <v>859</v>
      </c>
      <c r="K217" s="16" t="s">
        <v>61</v>
      </c>
      <c r="L217" s="17"/>
      <c r="M217" s="16" t="s">
        <v>854</v>
      </c>
      <c r="N217" s="17"/>
      <c r="O217" s="16" t="s">
        <v>1054</v>
      </c>
      <c r="P217" s="20" t="s">
        <v>64</v>
      </c>
      <c r="Q217" s="21" t="s">
        <v>65</v>
      </c>
      <c r="R217" s="22" t="s">
        <v>373</v>
      </c>
    </row>
    <row r="218" spans="1:18" ht="30" hidden="1" x14ac:dyDescent="0.25">
      <c r="A218" s="11"/>
      <c r="B218" s="16" t="s">
        <v>538</v>
      </c>
      <c r="C218" s="16" t="s">
        <v>856</v>
      </c>
      <c r="D218" s="16" t="s">
        <v>1055</v>
      </c>
      <c r="E218" s="16">
        <v>4316</v>
      </c>
      <c r="F218" s="16">
        <v>1</v>
      </c>
      <c r="G218" s="18">
        <v>4560</v>
      </c>
      <c r="H218" s="16" t="s">
        <v>858</v>
      </c>
      <c r="I218" s="16" t="s">
        <v>59</v>
      </c>
      <c r="J218" s="16" t="s">
        <v>60</v>
      </c>
      <c r="K218" s="16" t="s">
        <v>61</v>
      </c>
      <c r="L218" s="17"/>
      <c r="M218" s="16"/>
      <c r="N218" s="17"/>
      <c r="O218" s="16" t="s">
        <v>860</v>
      </c>
      <c r="P218" s="20" t="s">
        <v>64</v>
      </c>
      <c r="Q218" s="21" t="s">
        <v>65</v>
      </c>
      <c r="R218" s="22" t="s">
        <v>373</v>
      </c>
    </row>
    <row r="219" spans="1:18" ht="30" hidden="1" x14ac:dyDescent="0.25">
      <c r="A219" s="11"/>
      <c r="B219" s="16" t="s">
        <v>538</v>
      </c>
      <c r="C219" s="16" t="s">
        <v>856</v>
      </c>
      <c r="D219" s="16" t="s">
        <v>1056</v>
      </c>
      <c r="E219" s="16">
        <v>4316</v>
      </c>
      <c r="F219" s="16">
        <v>1</v>
      </c>
      <c r="G219" s="18">
        <v>20720</v>
      </c>
      <c r="H219" s="16" t="s">
        <v>932</v>
      </c>
      <c r="I219" s="16" t="s">
        <v>59</v>
      </c>
      <c r="J219" s="16" t="s">
        <v>60</v>
      </c>
      <c r="K219" s="16" t="s">
        <v>61</v>
      </c>
      <c r="L219" s="17"/>
      <c r="M219" s="16"/>
      <c r="N219" s="17"/>
      <c r="O219" s="16" t="s">
        <v>934</v>
      </c>
      <c r="P219" s="20" t="s">
        <v>64</v>
      </c>
      <c r="Q219" s="21" t="s">
        <v>65</v>
      </c>
      <c r="R219" s="22" t="s">
        <v>373</v>
      </c>
    </row>
    <row r="220" spans="1:18" ht="30" hidden="1" x14ac:dyDescent="0.25">
      <c r="A220" s="11"/>
      <c r="B220" s="16" t="s">
        <v>538</v>
      </c>
      <c r="C220" s="16" t="s">
        <v>856</v>
      </c>
      <c r="D220" s="16" t="s">
        <v>1057</v>
      </c>
      <c r="E220" s="16">
        <v>4316</v>
      </c>
      <c r="F220" s="16">
        <v>1</v>
      </c>
      <c r="G220" s="18">
        <v>331200</v>
      </c>
      <c r="H220" s="16" t="s">
        <v>893</v>
      </c>
      <c r="I220" s="16" t="s">
        <v>59</v>
      </c>
      <c r="J220" s="16" t="s">
        <v>60</v>
      </c>
      <c r="K220" s="16" t="s">
        <v>61</v>
      </c>
      <c r="L220" s="17"/>
      <c r="M220" s="16"/>
      <c r="N220" s="17"/>
      <c r="O220" s="16" t="s">
        <v>894</v>
      </c>
      <c r="P220" s="20" t="s">
        <v>64</v>
      </c>
      <c r="Q220" s="21" t="s">
        <v>65</v>
      </c>
      <c r="R220" s="22" t="s">
        <v>373</v>
      </c>
    </row>
    <row r="221" spans="1:18" ht="30" hidden="1" x14ac:dyDescent="0.25">
      <c r="A221" s="11"/>
      <c r="B221" s="16" t="s">
        <v>538</v>
      </c>
      <c r="C221" s="16" t="s">
        <v>856</v>
      </c>
      <c r="D221" s="16" t="s">
        <v>1058</v>
      </c>
      <c r="E221" s="16">
        <v>4316</v>
      </c>
      <c r="F221" s="16">
        <v>1</v>
      </c>
      <c r="G221" s="18">
        <v>25278.42</v>
      </c>
      <c r="H221" s="16" t="s">
        <v>896</v>
      </c>
      <c r="I221" s="16" t="s">
        <v>59</v>
      </c>
      <c r="J221" s="16" t="s">
        <v>60</v>
      </c>
      <c r="K221" s="16" t="s">
        <v>61</v>
      </c>
      <c r="L221" s="17"/>
      <c r="M221" s="16"/>
      <c r="N221" s="17"/>
      <c r="O221" s="16" t="s">
        <v>941</v>
      </c>
      <c r="P221" s="20" t="s">
        <v>64</v>
      </c>
      <c r="Q221" s="21" t="s">
        <v>65</v>
      </c>
      <c r="R221" s="22" t="s">
        <v>373</v>
      </c>
    </row>
    <row r="222" spans="1:18" ht="30" hidden="1" x14ac:dyDescent="0.25">
      <c r="A222" s="11"/>
      <c r="B222" s="16" t="s">
        <v>538</v>
      </c>
      <c r="C222" s="16" t="s">
        <v>856</v>
      </c>
      <c r="D222" s="16" t="s">
        <v>1059</v>
      </c>
      <c r="E222" s="16">
        <v>4316</v>
      </c>
      <c r="F222" s="16">
        <v>1</v>
      </c>
      <c r="G222" s="18">
        <v>233941.06</v>
      </c>
      <c r="H222" s="16" t="s">
        <v>944</v>
      </c>
      <c r="I222" s="16" t="s">
        <v>59</v>
      </c>
      <c r="J222" s="16" t="s">
        <v>60</v>
      </c>
      <c r="K222" s="16" t="s">
        <v>61</v>
      </c>
      <c r="L222" s="17"/>
      <c r="M222" s="16"/>
      <c r="N222" s="17"/>
      <c r="O222" s="16" t="s">
        <v>947</v>
      </c>
      <c r="P222" s="20" t="s">
        <v>64</v>
      </c>
      <c r="Q222" s="21" t="s">
        <v>65</v>
      </c>
      <c r="R222" s="22" t="s">
        <v>373</v>
      </c>
    </row>
    <row r="223" spans="1:18" ht="30" hidden="1" x14ac:dyDescent="0.25">
      <c r="A223" s="11"/>
      <c r="B223" s="16" t="s">
        <v>538</v>
      </c>
      <c r="C223" s="16" t="s">
        <v>856</v>
      </c>
      <c r="D223" s="16" t="s">
        <v>1060</v>
      </c>
      <c r="E223" s="16">
        <v>4316</v>
      </c>
      <c r="F223" s="16">
        <v>1</v>
      </c>
      <c r="G223" s="18">
        <v>88000</v>
      </c>
      <c r="H223" s="16" t="s">
        <v>950</v>
      </c>
      <c r="I223" s="16" t="s">
        <v>59</v>
      </c>
      <c r="J223" s="16" t="s">
        <v>60</v>
      </c>
      <c r="K223" s="16" t="s">
        <v>61</v>
      </c>
      <c r="L223" s="17"/>
      <c r="M223" s="16"/>
      <c r="N223" s="17"/>
      <c r="O223" s="16" t="s">
        <v>952</v>
      </c>
      <c r="P223" s="20" t="s">
        <v>64</v>
      </c>
      <c r="Q223" s="21" t="s">
        <v>65</v>
      </c>
      <c r="R223" s="22" t="s">
        <v>373</v>
      </c>
    </row>
    <row r="224" spans="1:18" ht="30" hidden="1" x14ac:dyDescent="0.25">
      <c r="A224" s="11"/>
      <c r="B224" s="16" t="s">
        <v>538</v>
      </c>
      <c r="C224" s="16" t="s">
        <v>856</v>
      </c>
      <c r="D224" s="16" t="s">
        <v>1061</v>
      </c>
      <c r="E224" s="16">
        <v>4316</v>
      </c>
      <c r="F224" s="16">
        <v>1</v>
      </c>
      <c r="G224" s="18">
        <v>5832</v>
      </c>
      <c r="H224" s="16" t="s">
        <v>884</v>
      </c>
      <c r="I224" s="16" t="s">
        <v>59</v>
      </c>
      <c r="J224" s="16" t="s">
        <v>60</v>
      </c>
      <c r="K224" s="16" t="s">
        <v>61</v>
      </c>
      <c r="L224" s="17"/>
      <c r="M224" s="16"/>
      <c r="N224" s="17"/>
      <c r="O224" s="16" t="s">
        <v>916</v>
      </c>
      <c r="P224" s="20" t="s">
        <v>64</v>
      </c>
      <c r="Q224" s="21" t="s">
        <v>65</v>
      </c>
      <c r="R224" s="22" t="s">
        <v>373</v>
      </c>
    </row>
    <row r="225" spans="1:18" ht="30" hidden="1" x14ac:dyDescent="0.25">
      <c r="A225" s="11"/>
      <c r="B225" s="16" t="s">
        <v>538</v>
      </c>
      <c r="C225" s="16" t="s">
        <v>856</v>
      </c>
      <c r="D225" s="16" t="s">
        <v>1062</v>
      </c>
      <c r="E225" s="16">
        <v>4316</v>
      </c>
      <c r="F225" s="16">
        <v>1</v>
      </c>
      <c r="G225" s="18">
        <v>137500</v>
      </c>
      <c r="H225" s="16" t="s">
        <v>902</v>
      </c>
      <c r="I225" s="16" t="s">
        <v>59</v>
      </c>
      <c r="J225" s="16" t="s">
        <v>60</v>
      </c>
      <c r="K225" s="16" t="s">
        <v>61</v>
      </c>
      <c r="L225" s="17"/>
      <c r="M225" s="16"/>
      <c r="N225" s="17"/>
      <c r="O225" s="16" t="s">
        <v>960</v>
      </c>
      <c r="P225" s="20" t="s">
        <v>64</v>
      </c>
      <c r="Q225" s="21" t="s">
        <v>65</v>
      </c>
      <c r="R225" s="22" t="s">
        <v>373</v>
      </c>
    </row>
    <row r="226" spans="1:18" ht="30" hidden="1" x14ac:dyDescent="0.25">
      <c r="A226" s="11"/>
      <c r="B226" s="16" t="s">
        <v>538</v>
      </c>
      <c r="C226" s="16" t="s">
        <v>856</v>
      </c>
      <c r="D226" s="16" t="s">
        <v>1063</v>
      </c>
      <c r="E226" s="16">
        <v>4316</v>
      </c>
      <c r="F226" s="16">
        <v>1</v>
      </c>
      <c r="G226" s="18">
        <v>4820</v>
      </c>
      <c r="H226" s="16" t="s">
        <v>1064</v>
      </c>
      <c r="I226" s="16" t="s">
        <v>59</v>
      </c>
      <c r="J226" s="16" t="s">
        <v>60</v>
      </c>
      <c r="K226" s="16" t="s">
        <v>61</v>
      </c>
      <c r="L226" s="17"/>
      <c r="M226" s="16"/>
      <c r="N226" s="17"/>
      <c r="O226" s="16" t="s">
        <v>964</v>
      </c>
      <c r="P226" s="20" t="s">
        <v>64</v>
      </c>
      <c r="Q226" s="21" t="s">
        <v>65</v>
      </c>
      <c r="R226" s="22" t="s">
        <v>373</v>
      </c>
    </row>
    <row r="227" spans="1:18" ht="30" hidden="1" x14ac:dyDescent="0.25">
      <c r="A227" s="11"/>
      <c r="B227" s="16" t="s">
        <v>538</v>
      </c>
      <c r="C227" s="16" t="s">
        <v>856</v>
      </c>
      <c r="D227" s="16" t="s">
        <v>1065</v>
      </c>
      <c r="E227" s="16">
        <v>4316</v>
      </c>
      <c r="F227" s="16">
        <v>1</v>
      </c>
      <c r="G227" s="18">
        <v>15294.69</v>
      </c>
      <c r="H227" s="16" t="s">
        <v>1066</v>
      </c>
      <c r="I227" s="16" t="s">
        <v>59</v>
      </c>
      <c r="J227" s="16" t="s">
        <v>60</v>
      </c>
      <c r="K227" s="16" t="s">
        <v>61</v>
      </c>
      <c r="L227" s="17"/>
      <c r="M227" s="16"/>
      <c r="N227" s="17"/>
      <c r="O227" s="16" t="s">
        <v>968</v>
      </c>
      <c r="P227" s="20" t="s">
        <v>64</v>
      </c>
      <c r="Q227" s="21" t="s">
        <v>65</v>
      </c>
      <c r="R227" s="22" t="s">
        <v>373</v>
      </c>
    </row>
    <row r="228" spans="1:18" ht="30" hidden="1" x14ac:dyDescent="0.25">
      <c r="A228" s="11"/>
      <c r="B228" s="16" t="s">
        <v>538</v>
      </c>
      <c r="C228" s="16" t="s">
        <v>856</v>
      </c>
      <c r="D228" s="16" t="s">
        <v>1067</v>
      </c>
      <c r="E228" s="16">
        <v>4316</v>
      </c>
      <c r="F228" s="16">
        <v>1</v>
      </c>
      <c r="G228" s="18">
        <v>472246.68</v>
      </c>
      <c r="H228" s="16" t="s">
        <v>970</v>
      </c>
      <c r="I228" s="16" t="s">
        <v>59</v>
      </c>
      <c r="J228" s="16" t="s">
        <v>60</v>
      </c>
      <c r="K228" s="16" t="s">
        <v>61</v>
      </c>
      <c r="L228" s="17"/>
      <c r="M228" s="16"/>
      <c r="N228" s="17"/>
      <c r="O228" s="16" t="s">
        <v>973</v>
      </c>
      <c r="P228" s="20" t="s">
        <v>64</v>
      </c>
      <c r="Q228" s="21" t="s">
        <v>65</v>
      </c>
      <c r="R228" s="22" t="s">
        <v>373</v>
      </c>
    </row>
    <row r="229" spans="1:18" ht="30" hidden="1" x14ac:dyDescent="0.25">
      <c r="A229" s="11"/>
      <c r="B229" s="16" t="s">
        <v>538</v>
      </c>
      <c r="C229" s="16" t="s">
        <v>856</v>
      </c>
      <c r="D229" s="16" t="s">
        <v>1068</v>
      </c>
      <c r="E229" s="16">
        <v>4316</v>
      </c>
      <c r="F229" s="16">
        <v>1</v>
      </c>
      <c r="G229" s="18">
        <v>46137.599999999999</v>
      </c>
      <c r="H229" s="16" t="s">
        <v>890</v>
      </c>
      <c r="I229" s="16" t="s">
        <v>59</v>
      </c>
      <c r="J229" s="16" t="s">
        <v>60</v>
      </c>
      <c r="K229" s="16" t="s">
        <v>61</v>
      </c>
      <c r="L229" s="17"/>
      <c r="M229" s="16"/>
      <c r="N229" s="17"/>
      <c r="O229" s="16" t="s">
        <v>978</v>
      </c>
      <c r="P229" s="20" t="s">
        <v>64</v>
      </c>
      <c r="Q229" s="21" t="s">
        <v>65</v>
      </c>
      <c r="R229" s="22" t="s">
        <v>373</v>
      </c>
    </row>
    <row r="230" spans="1:18" ht="30" hidden="1" x14ac:dyDescent="0.25">
      <c r="A230" s="11"/>
      <c r="B230" s="16" t="s">
        <v>538</v>
      </c>
      <c r="C230" s="16" t="s">
        <v>856</v>
      </c>
      <c r="D230" s="16" t="s">
        <v>1069</v>
      </c>
      <c r="E230" s="16">
        <v>4316</v>
      </c>
      <c r="F230" s="16">
        <v>1</v>
      </c>
      <c r="G230" s="18">
        <v>51674.84</v>
      </c>
      <c r="H230" s="16" t="s">
        <v>980</v>
      </c>
      <c r="I230" s="16" t="s">
        <v>59</v>
      </c>
      <c r="J230" s="16" t="s">
        <v>60</v>
      </c>
      <c r="K230" s="16" t="s">
        <v>61</v>
      </c>
      <c r="L230" s="17"/>
      <c r="M230" s="16"/>
      <c r="N230" s="17"/>
      <c r="O230" s="16" t="s">
        <v>982</v>
      </c>
      <c r="P230" s="20" t="s">
        <v>64</v>
      </c>
      <c r="Q230" s="21" t="s">
        <v>65</v>
      </c>
      <c r="R230" s="22" t="s">
        <v>373</v>
      </c>
    </row>
    <row r="231" spans="1:18" ht="30" hidden="1" x14ac:dyDescent="0.25">
      <c r="A231" s="11"/>
      <c r="B231" s="16" t="s">
        <v>538</v>
      </c>
      <c r="C231" s="16" t="s">
        <v>856</v>
      </c>
      <c r="D231" s="16" t="s">
        <v>1070</v>
      </c>
      <c r="E231" s="16">
        <v>4316</v>
      </c>
      <c r="F231" s="16">
        <v>1</v>
      </c>
      <c r="G231" s="18">
        <v>64031.02</v>
      </c>
      <c r="H231" s="16" t="s">
        <v>1071</v>
      </c>
      <c r="I231" s="16" t="s">
        <v>59</v>
      </c>
      <c r="J231" s="16" t="s">
        <v>60</v>
      </c>
      <c r="K231" s="16" t="s">
        <v>61</v>
      </c>
      <c r="L231" s="17"/>
      <c r="M231" s="16"/>
      <c r="N231" s="17"/>
      <c r="O231" s="16" t="s">
        <v>919</v>
      </c>
      <c r="P231" s="20" t="s">
        <v>64</v>
      </c>
      <c r="Q231" s="21" t="s">
        <v>65</v>
      </c>
      <c r="R231" s="22" t="s">
        <v>373</v>
      </c>
    </row>
    <row r="232" spans="1:18" ht="30" hidden="1" x14ac:dyDescent="0.25">
      <c r="A232" s="11"/>
      <c r="B232" s="16" t="s">
        <v>538</v>
      </c>
      <c r="C232" s="16" t="s">
        <v>856</v>
      </c>
      <c r="D232" s="16" t="s">
        <v>1072</v>
      </c>
      <c r="E232" s="16">
        <v>4316</v>
      </c>
      <c r="F232" s="16">
        <v>1</v>
      </c>
      <c r="G232" s="18">
        <v>94400</v>
      </c>
      <c r="H232" s="16" t="s">
        <v>992</v>
      </c>
      <c r="I232" s="16" t="s">
        <v>59</v>
      </c>
      <c r="J232" s="16" t="s">
        <v>60</v>
      </c>
      <c r="K232" s="16" t="s">
        <v>61</v>
      </c>
      <c r="L232" s="17"/>
      <c r="M232" s="16"/>
      <c r="N232" s="17"/>
      <c r="O232" s="16" t="s">
        <v>995</v>
      </c>
      <c r="P232" s="20" t="s">
        <v>64</v>
      </c>
      <c r="Q232" s="21" t="s">
        <v>65</v>
      </c>
      <c r="R232" s="22" t="s">
        <v>373</v>
      </c>
    </row>
    <row r="233" spans="1:18" ht="30" hidden="1" x14ac:dyDescent="0.25">
      <c r="A233" s="11"/>
      <c r="B233" s="16" t="s">
        <v>538</v>
      </c>
      <c r="C233" s="16" t="s">
        <v>856</v>
      </c>
      <c r="D233" s="16" t="s">
        <v>1073</v>
      </c>
      <c r="E233" s="16">
        <v>4316</v>
      </c>
      <c r="F233" s="16">
        <v>1</v>
      </c>
      <c r="G233" s="18">
        <v>16128.84</v>
      </c>
      <c r="H233" s="16" t="s">
        <v>911</v>
      </c>
      <c r="I233" s="16" t="s">
        <v>59</v>
      </c>
      <c r="J233" s="16" t="s">
        <v>60</v>
      </c>
      <c r="K233" s="16" t="s">
        <v>61</v>
      </c>
      <c r="L233" s="17"/>
      <c r="M233" s="16"/>
      <c r="N233" s="17"/>
      <c r="O233" s="16" t="s">
        <v>912</v>
      </c>
      <c r="P233" s="20" t="s">
        <v>64</v>
      </c>
      <c r="Q233" s="21" t="s">
        <v>65</v>
      </c>
      <c r="R233" s="22" t="s">
        <v>373</v>
      </c>
    </row>
    <row r="234" spans="1:18" ht="30" hidden="1" x14ac:dyDescent="0.25">
      <c r="A234" s="11"/>
      <c r="B234" s="16" t="s">
        <v>538</v>
      </c>
      <c r="C234" s="16" t="s">
        <v>856</v>
      </c>
      <c r="D234" s="16" t="s">
        <v>1074</v>
      </c>
      <c r="E234" s="16">
        <v>4316</v>
      </c>
      <c r="F234" s="16">
        <v>1</v>
      </c>
      <c r="G234" s="18">
        <v>22961.56</v>
      </c>
      <c r="H234" s="16" t="s">
        <v>1001</v>
      </c>
      <c r="I234" s="16" t="s">
        <v>59</v>
      </c>
      <c r="J234" s="16" t="s">
        <v>60</v>
      </c>
      <c r="K234" s="16" t="s">
        <v>61</v>
      </c>
      <c r="L234" s="17"/>
      <c r="M234" s="16"/>
      <c r="N234" s="17"/>
      <c r="O234" s="16" t="s">
        <v>1004</v>
      </c>
      <c r="P234" s="20" t="s">
        <v>64</v>
      </c>
      <c r="Q234" s="21" t="s">
        <v>65</v>
      </c>
      <c r="R234" s="22" t="s">
        <v>373</v>
      </c>
    </row>
    <row r="235" spans="1:18" ht="30" hidden="1" x14ac:dyDescent="0.25">
      <c r="A235" s="11"/>
      <c r="B235" s="16" t="s">
        <v>538</v>
      </c>
      <c r="C235" s="16" t="s">
        <v>856</v>
      </c>
      <c r="D235" s="16" t="s">
        <v>1075</v>
      </c>
      <c r="E235" s="16">
        <v>4316</v>
      </c>
      <c r="F235" s="16">
        <v>1</v>
      </c>
      <c r="G235" s="18">
        <v>8868.98</v>
      </c>
      <c r="H235" s="16" t="s">
        <v>1076</v>
      </c>
      <c r="I235" s="16" t="s">
        <v>59</v>
      </c>
      <c r="J235" s="16" t="s">
        <v>60</v>
      </c>
      <c r="K235" s="16" t="s">
        <v>61</v>
      </c>
      <c r="L235" s="17"/>
      <c r="M235" s="16"/>
      <c r="N235" s="17"/>
      <c r="O235" s="16" t="s">
        <v>1013</v>
      </c>
      <c r="P235" s="20" t="s">
        <v>64</v>
      </c>
      <c r="Q235" s="21" t="s">
        <v>65</v>
      </c>
      <c r="R235" s="22" t="s">
        <v>373</v>
      </c>
    </row>
    <row r="236" spans="1:18" ht="30" hidden="1" x14ac:dyDescent="0.25">
      <c r="A236" s="11"/>
      <c r="B236" s="16" t="s">
        <v>538</v>
      </c>
      <c r="C236" s="16" t="s">
        <v>856</v>
      </c>
      <c r="D236" s="16" t="s">
        <v>1077</v>
      </c>
      <c r="E236" s="16">
        <v>4316</v>
      </c>
      <c r="F236" s="16">
        <v>1</v>
      </c>
      <c r="G236" s="18">
        <v>699.53</v>
      </c>
      <c r="H236" s="16" t="s">
        <v>1078</v>
      </c>
      <c r="I236" s="16" t="s">
        <v>59</v>
      </c>
      <c r="J236" s="16" t="s">
        <v>60</v>
      </c>
      <c r="K236" s="16" t="s">
        <v>61</v>
      </c>
      <c r="L236" s="17"/>
      <c r="M236" s="16"/>
      <c r="N236" s="17"/>
      <c r="O236" s="16" t="s">
        <v>914</v>
      </c>
      <c r="P236" s="20" t="s">
        <v>64</v>
      </c>
      <c r="Q236" s="21" t="s">
        <v>65</v>
      </c>
      <c r="R236" s="22" t="s">
        <v>373</v>
      </c>
    </row>
    <row r="237" spans="1:18" ht="30" hidden="1" x14ac:dyDescent="0.25">
      <c r="A237" s="11"/>
      <c r="B237" s="16" t="s">
        <v>538</v>
      </c>
      <c r="C237" s="16" t="s">
        <v>856</v>
      </c>
      <c r="D237" s="16" t="s">
        <v>1079</v>
      </c>
      <c r="E237" s="16">
        <v>4316</v>
      </c>
      <c r="F237" s="16">
        <v>1</v>
      </c>
      <c r="G237" s="18">
        <v>39650.65</v>
      </c>
      <c r="H237" s="16" t="s">
        <v>1080</v>
      </c>
      <c r="I237" s="16" t="s">
        <v>59</v>
      </c>
      <c r="J237" s="16" t="s">
        <v>60</v>
      </c>
      <c r="K237" s="16" t="s">
        <v>61</v>
      </c>
      <c r="L237" s="17"/>
      <c r="M237" s="16"/>
      <c r="N237" s="17"/>
      <c r="O237" s="16" t="s">
        <v>1009</v>
      </c>
      <c r="P237" s="20" t="s">
        <v>64</v>
      </c>
      <c r="Q237" s="21" t="s">
        <v>65</v>
      </c>
      <c r="R237" s="22" t="s">
        <v>373</v>
      </c>
    </row>
    <row r="238" spans="1:18" ht="30" hidden="1" x14ac:dyDescent="0.25">
      <c r="A238" s="11"/>
      <c r="B238" s="16" t="s">
        <v>538</v>
      </c>
      <c r="C238" s="16" t="s">
        <v>856</v>
      </c>
      <c r="D238" s="16" t="s">
        <v>1081</v>
      </c>
      <c r="E238" s="16">
        <v>4316</v>
      </c>
      <c r="F238" s="16">
        <v>1</v>
      </c>
      <c r="G238" s="18">
        <v>268227.36</v>
      </c>
      <c r="H238" s="16" t="s">
        <v>908</v>
      </c>
      <c r="I238" s="16" t="s">
        <v>59</v>
      </c>
      <c r="J238" s="16" t="s">
        <v>60</v>
      </c>
      <c r="K238" s="16" t="s">
        <v>61</v>
      </c>
      <c r="L238" s="17"/>
      <c r="M238" s="16"/>
      <c r="N238" s="17"/>
      <c r="O238" s="16" t="s">
        <v>909</v>
      </c>
      <c r="P238" s="20" t="s">
        <v>64</v>
      </c>
      <c r="Q238" s="21" t="s">
        <v>65</v>
      </c>
      <c r="R238" s="22" t="s">
        <v>373</v>
      </c>
    </row>
    <row r="239" spans="1:18" ht="30" hidden="1" x14ac:dyDescent="0.25">
      <c r="A239" s="11"/>
      <c r="B239" s="16" t="s">
        <v>538</v>
      </c>
      <c r="C239" s="16" t="s">
        <v>856</v>
      </c>
      <c r="D239" s="16" t="s">
        <v>1082</v>
      </c>
      <c r="E239" s="16">
        <v>4316</v>
      </c>
      <c r="F239" s="16">
        <v>1</v>
      </c>
      <c r="G239" s="18">
        <v>236000</v>
      </c>
      <c r="H239" s="16" t="s">
        <v>1021</v>
      </c>
      <c r="I239" s="16" t="s">
        <v>59</v>
      </c>
      <c r="J239" s="16" t="s">
        <v>60</v>
      </c>
      <c r="K239" s="16" t="s">
        <v>61</v>
      </c>
      <c r="L239" s="17"/>
      <c r="M239" s="16"/>
      <c r="N239" s="17"/>
      <c r="O239" s="16" t="s">
        <v>1023</v>
      </c>
      <c r="P239" s="20" t="s">
        <v>64</v>
      </c>
      <c r="Q239" s="21" t="s">
        <v>65</v>
      </c>
      <c r="R239" s="22" t="s">
        <v>373</v>
      </c>
    </row>
    <row r="240" spans="1:18" ht="30" hidden="1" x14ac:dyDescent="0.25">
      <c r="A240" s="11"/>
      <c r="B240" s="16" t="s">
        <v>538</v>
      </c>
      <c r="C240" s="16" t="s">
        <v>856</v>
      </c>
      <c r="D240" s="16" t="s">
        <v>1083</v>
      </c>
      <c r="E240" s="16">
        <v>4316</v>
      </c>
      <c r="F240" s="16">
        <v>1</v>
      </c>
      <c r="G240" s="18">
        <v>52800</v>
      </c>
      <c r="H240" s="16" t="s">
        <v>1084</v>
      </c>
      <c r="I240" s="16" t="s">
        <v>59</v>
      </c>
      <c r="J240" s="16" t="s">
        <v>60</v>
      </c>
      <c r="K240" s="16" t="s">
        <v>61</v>
      </c>
      <c r="L240" s="17"/>
      <c r="M240" s="16"/>
      <c r="N240" s="17"/>
      <c r="O240" s="16" t="s">
        <v>988</v>
      </c>
      <c r="P240" s="20" t="s">
        <v>64</v>
      </c>
      <c r="Q240" s="21" t="s">
        <v>65</v>
      </c>
      <c r="R240" s="22" t="s">
        <v>373</v>
      </c>
    </row>
    <row r="241" spans="1:18" ht="30" hidden="1" x14ac:dyDescent="0.25">
      <c r="A241" s="11"/>
      <c r="B241" s="16" t="s">
        <v>538</v>
      </c>
      <c r="C241" s="16" t="s">
        <v>856</v>
      </c>
      <c r="D241" s="16" t="s">
        <v>1085</v>
      </c>
      <c r="E241" s="16">
        <v>4316</v>
      </c>
      <c r="F241" s="16">
        <v>1</v>
      </c>
      <c r="G241" s="18">
        <v>4160</v>
      </c>
      <c r="H241" s="16" t="s">
        <v>1086</v>
      </c>
      <c r="I241" s="16" t="s">
        <v>59</v>
      </c>
      <c r="J241" s="16" t="s">
        <v>60</v>
      </c>
      <c r="K241" s="16" t="s">
        <v>61</v>
      </c>
      <c r="L241" s="17"/>
      <c r="M241" s="16"/>
      <c r="N241" s="17"/>
      <c r="O241" s="16" t="s">
        <v>1028</v>
      </c>
      <c r="P241" s="20" t="s">
        <v>64</v>
      </c>
      <c r="Q241" s="21" t="s">
        <v>65</v>
      </c>
      <c r="R241" s="22" t="s">
        <v>373</v>
      </c>
    </row>
  </sheetData>
  <mergeCells count="6">
    <mergeCell ref="B2:C2"/>
    <mergeCell ref="B1:E1"/>
    <mergeCell ref="P1:R2"/>
    <mergeCell ref="M2:N2"/>
    <mergeCell ref="F1:H2"/>
    <mergeCell ref="I1:L2"/>
  </mergeCells>
  <phoneticPr fontId="8" type="noConversion"/>
  <conditionalFormatting sqref="M28:N72 M76:N241 M5:N25">
    <cfRule type="expression" dxfId="11" priority="13">
      <formula>$K5="N"</formula>
    </cfRule>
  </conditionalFormatting>
  <conditionalFormatting sqref="L28:L241 L4:L25">
    <cfRule type="expression" dxfId="10" priority="12">
      <formula>$K4="R"</formula>
    </cfRule>
  </conditionalFormatting>
  <conditionalFormatting sqref="M26:N27">
    <cfRule type="expression" dxfId="9" priority="11">
      <formula>$K26="N"</formula>
    </cfRule>
  </conditionalFormatting>
  <conditionalFormatting sqref="L26">
    <cfRule type="expression" dxfId="8" priority="10">
      <formula>$K26="R"</formula>
    </cfRule>
  </conditionalFormatting>
  <conditionalFormatting sqref="L27">
    <cfRule type="expression" dxfId="7" priority="9">
      <formula>$K27="R"</formula>
    </cfRule>
  </conditionalFormatting>
  <conditionalFormatting sqref="M73:N75">
    <cfRule type="expression" dxfId="6" priority="6">
      <formula>$K73="N"</formula>
    </cfRule>
  </conditionalFormatting>
  <conditionalFormatting sqref="M4:N4">
    <cfRule type="expression" dxfId="5" priority="1">
      <formula>$K4="N"</formula>
    </cfRule>
  </conditionalFormatting>
  <dataValidations count="4">
    <dataValidation type="list" allowBlank="1" showInputMessage="1" showErrorMessage="1" sqref="I4:I241" xr:uid="{00000000-0002-0000-0500-000000000000}">
      <formula1>"Alto,Médio,Baixo"</formula1>
    </dataValidation>
    <dataValidation type="date" operator="greaterThan" allowBlank="1" showInputMessage="1" showErrorMessage="1" error="Digite uma data válida." sqref="L4:L241" xr:uid="{00000000-0002-0000-0500-000001000000}">
      <formula1>44197</formula1>
    </dataValidation>
    <dataValidation type="date" operator="greaterThanOrEqual" allowBlank="1" showInputMessage="1" showErrorMessage="1" error="Digite uma data válida" sqref="N4:N241" xr:uid="{00000000-0002-0000-0500-000002000000}">
      <formula1>44197</formula1>
    </dataValidation>
    <dataValidation type="list" allowBlank="1" showInputMessage="1" showErrorMessage="1" sqref="K4:K241" xr:uid="{00000000-0002-0000-0500-000003000000}">
      <formula1>"R,N"</formula1>
    </dataValidation>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4000000}">
          <x14:formula1>
            <xm:f>_ObjetivosEstrategicos!$B$4:$B$17</xm:f>
          </x14:formula1>
          <xm:sqref>J28:J72 J76:J83 J98:J241 J4:J25</xm:sqref>
        </x14:dataValidation>
        <x14:dataValidation type="list" allowBlank="1" showInputMessage="1" showErrorMessage="1" xr:uid="{00000000-0002-0000-0500-000005000000}">
          <x14:formula1>
            <xm:f>_Núcleos!$B$4:$B$14</xm:f>
          </x14:formula1>
          <xm:sqref>B76:B241 B28:B72 B4:B25</xm:sqref>
        </x14:dataValidation>
        <x14:dataValidation type="list" allowBlank="1" showInputMessage="1" showErrorMessage="1" xr:uid="{00000000-0002-0000-0500-000006000000}">
          <x14:formula1>
            <xm:f>_Status!$B$3:$B$26</xm:f>
          </x14:formula1>
          <xm:sqref>P4:P241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AJ54"/>
  <sheetViews>
    <sheetView workbookViewId="0">
      <pane ySplit="3" topLeftCell="A5" activePane="bottomLeft" state="frozen"/>
      <selection pane="bottomLeft" activeCell="J7" sqref="J7"/>
    </sheetView>
  </sheetViews>
  <sheetFormatPr defaultColWidth="0" defaultRowHeight="15" x14ac:dyDescent="0.25"/>
  <cols>
    <col min="1" max="1" width="1.85546875" style="13" customWidth="1"/>
    <col min="2" max="3" width="12.28515625" style="13" customWidth="1"/>
    <col min="4" max="4" width="63.85546875" style="13" customWidth="1"/>
    <col min="5" max="5" width="23.140625" style="13" customWidth="1"/>
    <col min="6" max="7" width="17.7109375" style="13" customWidth="1"/>
    <col min="8" max="8" width="50.7109375" style="13" customWidth="1"/>
    <col min="9" max="9" width="14.85546875" style="13" customWidth="1"/>
    <col min="10" max="10" width="51.7109375" style="13" customWidth="1"/>
    <col min="11" max="11" width="22.7109375" style="13" customWidth="1"/>
    <col min="12" max="12" width="17.85546875" style="13" customWidth="1"/>
    <col min="13" max="13" width="17.42578125" style="13" customWidth="1"/>
    <col min="14" max="14" width="16.42578125" style="13" customWidth="1"/>
    <col min="15" max="15" width="25.28515625" style="13" customWidth="1"/>
    <col min="16" max="16" width="24.7109375" style="13" customWidth="1"/>
    <col min="17" max="18" width="45.7109375" style="13" customWidth="1"/>
    <col min="19" max="19" width="9.140625" style="1" customWidth="1"/>
    <col min="20" max="24" width="9.140625" style="1" hidden="1" customWidth="1"/>
    <col min="25" max="36" width="0" style="1" hidden="1" customWidth="1"/>
    <col min="37" max="16384" width="9.140625" style="1" hidden="1"/>
  </cols>
  <sheetData>
    <row r="1" spans="1:18" ht="73.5" customHeight="1" x14ac:dyDescent="0.25">
      <c r="A1" s="9"/>
      <c r="B1" s="120" t="s">
        <v>1087</v>
      </c>
      <c r="C1" s="120"/>
      <c r="D1" s="120"/>
      <c r="E1" s="120"/>
      <c r="F1" s="116">
        <f>SUM(TPAACGestorAtual11[Valor Estimado])</f>
        <v>32080344.629999995</v>
      </c>
      <c r="G1" s="116"/>
      <c r="H1" s="116"/>
      <c r="I1" s="121"/>
      <c r="J1" s="121"/>
      <c r="K1" s="121"/>
      <c r="L1" s="121"/>
      <c r="M1" s="9"/>
      <c r="N1" s="9"/>
      <c r="O1" s="9"/>
      <c r="P1" s="115"/>
      <c r="Q1" s="115"/>
      <c r="R1" s="115"/>
    </row>
    <row r="2" spans="1:18" ht="39.950000000000003" customHeight="1" x14ac:dyDescent="0.25">
      <c r="A2" s="10"/>
      <c r="B2" s="119" t="s">
        <v>44</v>
      </c>
      <c r="C2" s="119"/>
      <c r="D2" s="45"/>
      <c r="E2" s="45"/>
      <c r="F2" s="116"/>
      <c r="G2" s="116"/>
      <c r="H2" s="116"/>
      <c r="I2" s="122"/>
      <c r="J2" s="122"/>
      <c r="K2" s="122"/>
      <c r="L2" s="122"/>
      <c r="M2" s="117" t="s">
        <v>45</v>
      </c>
      <c r="N2" s="118"/>
      <c r="O2" s="1"/>
      <c r="P2" s="115"/>
      <c r="Q2" s="115"/>
      <c r="R2" s="115"/>
    </row>
    <row r="3" spans="1:18" ht="50.1" customHeight="1" x14ac:dyDescent="0.25">
      <c r="A3" s="11"/>
      <c r="B3" s="12" t="s">
        <v>46</v>
      </c>
      <c r="C3" s="12" t="s">
        <v>47</v>
      </c>
      <c r="D3" s="12" t="s">
        <v>68</v>
      </c>
      <c r="E3" s="12" t="s">
        <v>69</v>
      </c>
      <c r="F3" s="12" t="s">
        <v>23</v>
      </c>
      <c r="G3" s="12" t="s">
        <v>25</v>
      </c>
      <c r="H3" s="12" t="s">
        <v>70</v>
      </c>
      <c r="I3" s="12" t="s">
        <v>29</v>
      </c>
      <c r="J3" s="12" t="s">
        <v>71</v>
      </c>
      <c r="K3" s="12" t="s">
        <v>50</v>
      </c>
      <c r="L3" s="12" t="s">
        <v>35</v>
      </c>
      <c r="M3" s="12" t="s">
        <v>37</v>
      </c>
      <c r="N3" s="12" t="s">
        <v>39</v>
      </c>
      <c r="O3" s="12" t="s">
        <v>41</v>
      </c>
      <c r="P3" s="23" t="s">
        <v>52</v>
      </c>
      <c r="Q3" s="19" t="s">
        <v>53</v>
      </c>
      <c r="R3" s="24" t="s">
        <v>54</v>
      </c>
    </row>
    <row r="4" spans="1:18" ht="45" hidden="1" x14ac:dyDescent="0.25">
      <c r="A4" s="11"/>
      <c r="B4" s="16" t="s">
        <v>1088</v>
      </c>
      <c r="C4" s="16" t="s">
        <v>1089</v>
      </c>
      <c r="D4" s="16" t="s">
        <v>1090</v>
      </c>
      <c r="E4" s="16">
        <v>3662</v>
      </c>
      <c r="F4" s="16"/>
      <c r="G4" s="18" t="s">
        <v>1091</v>
      </c>
      <c r="H4" s="16" t="s">
        <v>1092</v>
      </c>
      <c r="I4" s="16" t="s">
        <v>59</v>
      </c>
      <c r="J4" s="16" t="s">
        <v>113</v>
      </c>
      <c r="K4" s="16" t="s">
        <v>76</v>
      </c>
      <c r="L4" s="17">
        <v>44726</v>
      </c>
      <c r="M4" s="16"/>
      <c r="N4" s="17"/>
      <c r="O4" s="16" t="s">
        <v>1093</v>
      </c>
      <c r="P4" s="20" t="s">
        <v>78</v>
      </c>
      <c r="Q4" s="21" t="s">
        <v>1094</v>
      </c>
      <c r="R4" s="22"/>
    </row>
    <row r="5" spans="1:18" ht="45" x14ac:dyDescent="0.25">
      <c r="A5" s="11"/>
      <c r="B5" s="16" t="s">
        <v>1088</v>
      </c>
      <c r="C5" s="16" t="s">
        <v>1089</v>
      </c>
      <c r="D5" s="16" t="s">
        <v>1095</v>
      </c>
      <c r="E5" s="16">
        <v>25550</v>
      </c>
      <c r="F5" s="16"/>
      <c r="G5" s="18" t="s">
        <v>1091</v>
      </c>
      <c r="H5" s="16" t="s">
        <v>1092</v>
      </c>
      <c r="I5" s="16" t="s">
        <v>59</v>
      </c>
      <c r="J5" s="16" t="s">
        <v>113</v>
      </c>
      <c r="K5" s="16" t="s">
        <v>76</v>
      </c>
      <c r="L5" s="17">
        <v>44713</v>
      </c>
      <c r="M5" s="16"/>
      <c r="N5" s="17"/>
      <c r="O5" s="16" t="s">
        <v>1096</v>
      </c>
      <c r="P5" s="20" t="s">
        <v>367</v>
      </c>
      <c r="Q5" s="21" t="s">
        <v>1268</v>
      </c>
      <c r="R5" s="22"/>
    </row>
    <row r="6" spans="1:18" ht="45" x14ac:dyDescent="0.25">
      <c r="A6" s="11"/>
      <c r="B6" s="16" t="s">
        <v>1088</v>
      </c>
      <c r="C6" s="16" t="s">
        <v>1089</v>
      </c>
      <c r="D6" s="16" t="s">
        <v>1098</v>
      </c>
      <c r="E6" s="16" t="s">
        <v>1099</v>
      </c>
      <c r="F6" s="16"/>
      <c r="G6" s="18" t="s">
        <v>1091</v>
      </c>
      <c r="H6" s="16" t="s">
        <v>1100</v>
      </c>
      <c r="I6" s="16" t="s">
        <v>112</v>
      </c>
      <c r="J6" s="16" t="s">
        <v>113</v>
      </c>
      <c r="K6" s="16" t="s">
        <v>76</v>
      </c>
      <c r="L6" s="17">
        <v>44682</v>
      </c>
      <c r="M6" s="16"/>
      <c r="N6" s="17"/>
      <c r="O6" s="16" t="s">
        <v>1101</v>
      </c>
      <c r="P6" s="20" t="s">
        <v>325</v>
      </c>
      <c r="Q6" s="21" t="s">
        <v>1269</v>
      </c>
      <c r="R6" s="83"/>
    </row>
    <row r="7" spans="1:18" ht="45" x14ac:dyDescent="0.25">
      <c r="A7" s="11"/>
      <c r="B7" s="16" t="s">
        <v>1088</v>
      </c>
      <c r="C7" s="16" t="s">
        <v>1089</v>
      </c>
      <c r="D7" s="16" t="s">
        <v>1103</v>
      </c>
      <c r="E7" s="16">
        <v>1619</v>
      </c>
      <c r="F7" s="16"/>
      <c r="G7" s="18" t="s">
        <v>1091</v>
      </c>
      <c r="H7" s="16" t="s">
        <v>1104</v>
      </c>
      <c r="I7" s="16" t="s">
        <v>59</v>
      </c>
      <c r="J7" s="16" t="s">
        <v>113</v>
      </c>
      <c r="K7" s="16" t="s">
        <v>76</v>
      </c>
      <c r="L7" s="17">
        <v>44652</v>
      </c>
      <c r="M7" s="16"/>
      <c r="N7" s="17"/>
      <c r="O7" s="16" t="s">
        <v>1105</v>
      </c>
      <c r="P7" s="20" t="s">
        <v>115</v>
      </c>
      <c r="Q7" s="21" t="s">
        <v>1106</v>
      </c>
      <c r="R7" s="83" t="s">
        <v>1270</v>
      </c>
    </row>
    <row r="8" spans="1:18" ht="30" x14ac:dyDescent="0.25">
      <c r="A8" s="11"/>
      <c r="B8" s="16" t="s">
        <v>1088</v>
      </c>
      <c r="C8" s="16" t="s">
        <v>1089</v>
      </c>
      <c r="D8" s="16" t="s">
        <v>1107</v>
      </c>
      <c r="E8" s="16">
        <v>20583</v>
      </c>
      <c r="F8" s="16"/>
      <c r="G8" s="18">
        <v>105000</v>
      </c>
      <c r="H8" s="16" t="s">
        <v>1108</v>
      </c>
      <c r="I8" s="16" t="s">
        <v>112</v>
      </c>
      <c r="J8" s="16" t="s">
        <v>113</v>
      </c>
      <c r="K8" s="16" t="s">
        <v>76</v>
      </c>
      <c r="L8" s="17">
        <v>44713</v>
      </c>
      <c r="M8" s="16"/>
      <c r="N8" s="17"/>
      <c r="O8" s="16" t="s">
        <v>1109</v>
      </c>
      <c r="P8" s="20" t="s">
        <v>271</v>
      </c>
      <c r="Q8" s="21" t="s">
        <v>1110</v>
      </c>
      <c r="R8" s="22"/>
    </row>
    <row r="9" spans="1:18" ht="60" x14ac:dyDescent="0.25">
      <c r="A9" s="11"/>
      <c r="B9" s="16" t="s">
        <v>1088</v>
      </c>
      <c r="C9" s="16" t="s">
        <v>1111</v>
      </c>
      <c r="D9" s="16" t="s">
        <v>1112</v>
      </c>
      <c r="E9" s="16">
        <v>150334</v>
      </c>
      <c r="F9" s="16">
        <v>400</v>
      </c>
      <c r="G9" s="18">
        <v>60000</v>
      </c>
      <c r="H9" s="16" t="s">
        <v>1113</v>
      </c>
      <c r="I9" s="16" t="s">
        <v>59</v>
      </c>
      <c r="J9" s="16" t="s">
        <v>113</v>
      </c>
      <c r="K9" s="16" t="s">
        <v>76</v>
      </c>
      <c r="L9" s="17">
        <v>44743</v>
      </c>
      <c r="M9" s="16"/>
      <c r="N9" s="17"/>
      <c r="O9" s="16" t="s">
        <v>1114</v>
      </c>
      <c r="P9" s="20" t="s">
        <v>1115</v>
      </c>
      <c r="Q9" s="21" t="s">
        <v>1116</v>
      </c>
      <c r="R9" s="22" t="s">
        <v>1117</v>
      </c>
    </row>
    <row r="10" spans="1:18" ht="60" x14ac:dyDescent="0.25">
      <c r="A10" s="11"/>
      <c r="B10" s="16" t="s">
        <v>1088</v>
      </c>
      <c r="C10" s="16" t="s">
        <v>1111</v>
      </c>
      <c r="D10" s="16" t="s">
        <v>1118</v>
      </c>
      <c r="E10" s="16">
        <v>467549</v>
      </c>
      <c r="F10" s="16">
        <v>30</v>
      </c>
      <c r="G10" s="18">
        <v>19500</v>
      </c>
      <c r="H10" s="16" t="s">
        <v>1113</v>
      </c>
      <c r="I10" s="16" t="s">
        <v>59</v>
      </c>
      <c r="J10" s="16" t="s">
        <v>113</v>
      </c>
      <c r="K10" s="16" t="s">
        <v>76</v>
      </c>
      <c r="L10" s="17">
        <v>44743</v>
      </c>
      <c r="M10" s="16"/>
      <c r="N10" s="17"/>
      <c r="O10" s="16" t="s">
        <v>1114</v>
      </c>
      <c r="P10" s="20" t="s">
        <v>1115</v>
      </c>
      <c r="Q10" s="21" t="s">
        <v>1116</v>
      </c>
      <c r="R10" s="22" t="s">
        <v>1117</v>
      </c>
    </row>
    <row r="11" spans="1:18" x14ac:dyDescent="0.25">
      <c r="A11" s="11"/>
      <c r="B11" s="16" t="s">
        <v>1088</v>
      </c>
      <c r="C11" s="16" t="s">
        <v>1111</v>
      </c>
      <c r="D11" s="16" t="s">
        <v>1119</v>
      </c>
      <c r="E11" s="16">
        <v>399894</v>
      </c>
      <c r="F11" s="16">
        <v>50</v>
      </c>
      <c r="G11" s="18">
        <v>100</v>
      </c>
      <c r="H11" s="16" t="s">
        <v>1113</v>
      </c>
      <c r="I11" s="16" t="s">
        <v>112</v>
      </c>
      <c r="J11" s="16" t="s">
        <v>113</v>
      </c>
      <c r="K11" s="16" t="s">
        <v>76</v>
      </c>
      <c r="L11" s="17">
        <v>44743</v>
      </c>
      <c r="M11" s="16"/>
      <c r="N11" s="17"/>
      <c r="O11" s="16" t="s">
        <v>1114</v>
      </c>
      <c r="P11" s="20" t="s">
        <v>100</v>
      </c>
      <c r="Q11" s="21"/>
      <c r="R11" s="22" t="s">
        <v>1120</v>
      </c>
    </row>
    <row r="12" spans="1:18" ht="60" x14ac:dyDescent="0.25">
      <c r="A12" s="11"/>
      <c r="B12" s="16" t="s">
        <v>1088</v>
      </c>
      <c r="C12" s="16" t="s">
        <v>1111</v>
      </c>
      <c r="D12" s="16" t="s">
        <v>1121</v>
      </c>
      <c r="E12" s="16">
        <v>394507</v>
      </c>
      <c r="F12" s="16">
        <v>2000</v>
      </c>
      <c r="G12" s="18">
        <v>60000</v>
      </c>
      <c r="H12" s="16" t="s">
        <v>1113</v>
      </c>
      <c r="I12" s="16" t="s">
        <v>112</v>
      </c>
      <c r="J12" s="16" t="s">
        <v>113</v>
      </c>
      <c r="K12" s="16" t="s">
        <v>76</v>
      </c>
      <c r="L12" s="17">
        <v>44743</v>
      </c>
      <c r="M12" s="16"/>
      <c r="N12" s="17"/>
      <c r="O12" s="16" t="s">
        <v>1114</v>
      </c>
      <c r="P12" s="20" t="s">
        <v>1115</v>
      </c>
      <c r="Q12" s="21" t="s">
        <v>1116</v>
      </c>
      <c r="R12" s="22" t="s">
        <v>1117</v>
      </c>
    </row>
    <row r="13" spans="1:18" ht="30" x14ac:dyDescent="0.25">
      <c r="A13" s="11"/>
      <c r="B13" s="16" t="s">
        <v>1088</v>
      </c>
      <c r="C13" s="16" t="s">
        <v>1111</v>
      </c>
      <c r="D13" s="16" t="s">
        <v>1122</v>
      </c>
      <c r="E13" s="16">
        <v>44032</v>
      </c>
      <c r="F13" s="16">
        <v>50</v>
      </c>
      <c r="G13" s="18">
        <v>2500</v>
      </c>
      <c r="H13" s="16" t="s">
        <v>1113</v>
      </c>
      <c r="I13" s="16" t="s">
        <v>112</v>
      </c>
      <c r="J13" s="16" t="s">
        <v>113</v>
      </c>
      <c r="K13" s="16" t="s">
        <v>76</v>
      </c>
      <c r="L13" s="17">
        <v>44743</v>
      </c>
      <c r="M13" s="16"/>
      <c r="N13" s="17"/>
      <c r="O13" s="16" t="s">
        <v>1114</v>
      </c>
      <c r="P13" s="20" t="s">
        <v>100</v>
      </c>
      <c r="Q13" s="21"/>
      <c r="R13" s="22" t="s">
        <v>1123</v>
      </c>
    </row>
    <row r="14" spans="1:18" ht="60" x14ac:dyDescent="0.25">
      <c r="A14" s="11"/>
      <c r="B14" s="16" t="s">
        <v>1088</v>
      </c>
      <c r="C14" s="16" t="s">
        <v>1111</v>
      </c>
      <c r="D14" s="16" t="s">
        <v>1124</v>
      </c>
      <c r="E14" s="16">
        <v>426718</v>
      </c>
      <c r="F14" s="16">
        <v>100</v>
      </c>
      <c r="G14" s="18">
        <v>22000</v>
      </c>
      <c r="H14" s="16" t="s">
        <v>1113</v>
      </c>
      <c r="I14" s="16" t="s">
        <v>59</v>
      </c>
      <c r="J14" s="16" t="s">
        <v>113</v>
      </c>
      <c r="K14" s="16" t="s">
        <v>76</v>
      </c>
      <c r="L14" s="17">
        <v>44743</v>
      </c>
      <c r="M14" s="16"/>
      <c r="N14" s="17"/>
      <c r="O14" s="16" t="s">
        <v>1114</v>
      </c>
      <c r="P14" s="20" t="s">
        <v>1115</v>
      </c>
      <c r="Q14" s="21" t="s">
        <v>1116</v>
      </c>
      <c r="R14" s="22" t="s">
        <v>1117</v>
      </c>
    </row>
    <row r="15" spans="1:18" ht="60" x14ac:dyDescent="0.25">
      <c r="A15" s="11"/>
      <c r="B15" s="16" t="s">
        <v>1088</v>
      </c>
      <c r="C15" s="16" t="s">
        <v>1111</v>
      </c>
      <c r="D15" s="16" t="s">
        <v>1125</v>
      </c>
      <c r="E15" s="16">
        <v>450792</v>
      </c>
      <c r="F15" s="16">
        <v>30</v>
      </c>
      <c r="G15" s="18">
        <v>12000</v>
      </c>
      <c r="H15" s="16" t="s">
        <v>1113</v>
      </c>
      <c r="I15" s="16" t="s">
        <v>112</v>
      </c>
      <c r="J15" s="16" t="s">
        <v>113</v>
      </c>
      <c r="K15" s="16" t="s">
        <v>76</v>
      </c>
      <c r="L15" s="17">
        <v>44743</v>
      </c>
      <c r="M15" s="16"/>
      <c r="N15" s="17"/>
      <c r="O15" s="16" t="s">
        <v>1114</v>
      </c>
      <c r="P15" s="20" t="s">
        <v>1115</v>
      </c>
      <c r="Q15" s="21" t="s">
        <v>1116</v>
      </c>
      <c r="R15" s="22" t="s">
        <v>1117</v>
      </c>
    </row>
    <row r="16" spans="1:18" ht="60" x14ac:dyDescent="0.25">
      <c r="A16" s="11"/>
      <c r="B16" s="16" t="s">
        <v>1088</v>
      </c>
      <c r="C16" s="16" t="s">
        <v>1111</v>
      </c>
      <c r="D16" s="16" t="s">
        <v>1126</v>
      </c>
      <c r="E16" s="16">
        <v>434365</v>
      </c>
      <c r="F16" s="16">
        <v>60</v>
      </c>
      <c r="G16" s="18">
        <v>30000</v>
      </c>
      <c r="H16" s="16" t="s">
        <v>1113</v>
      </c>
      <c r="I16" s="16" t="s">
        <v>112</v>
      </c>
      <c r="J16" s="16" t="s">
        <v>113</v>
      </c>
      <c r="K16" s="16" t="s">
        <v>76</v>
      </c>
      <c r="L16" s="17">
        <v>44743</v>
      </c>
      <c r="M16" s="16"/>
      <c r="N16" s="17"/>
      <c r="O16" s="16" t="s">
        <v>1114</v>
      </c>
      <c r="P16" s="20" t="s">
        <v>1115</v>
      </c>
      <c r="Q16" s="21" t="s">
        <v>1116</v>
      </c>
      <c r="R16" s="22" t="s">
        <v>1117</v>
      </c>
    </row>
    <row r="17" spans="1:18" ht="30" x14ac:dyDescent="0.25">
      <c r="A17" s="11"/>
      <c r="B17" s="16" t="s">
        <v>1088</v>
      </c>
      <c r="C17" s="16" t="s">
        <v>1111</v>
      </c>
      <c r="D17" s="16" t="s">
        <v>1127</v>
      </c>
      <c r="E17" s="16">
        <v>443535</v>
      </c>
      <c r="F17" s="16">
        <v>20</v>
      </c>
      <c r="G17" s="18">
        <v>5000</v>
      </c>
      <c r="H17" s="16" t="s">
        <v>1113</v>
      </c>
      <c r="I17" s="16" t="s">
        <v>112</v>
      </c>
      <c r="J17" s="16" t="s">
        <v>113</v>
      </c>
      <c r="K17" s="16" t="s">
        <v>76</v>
      </c>
      <c r="L17" s="17">
        <v>44743</v>
      </c>
      <c r="M17" s="16"/>
      <c r="N17" s="17"/>
      <c r="O17" s="16" t="s">
        <v>1114</v>
      </c>
      <c r="P17" s="20" t="s">
        <v>100</v>
      </c>
      <c r="Q17" s="21"/>
      <c r="R17" s="22" t="s">
        <v>1128</v>
      </c>
    </row>
    <row r="18" spans="1:18" ht="60" x14ac:dyDescent="0.25">
      <c r="A18" s="11"/>
      <c r="B18" s="16" t="s">
        <v>1088</v>
      </c>
      <c r="C18" s="16" t="s">
        <v>1111</v>
      </c>
      <c r="D18" s="16" t="s">
        <v>1129</v>
      </c>
      <c r="E18" s="16">
        <v>394507</v>
      </c>
      <c r="F18" s="16">
        <v>200</v>
      </c>
      <c r="G18" s="18">
        <v>24000</v>
      </c>
      <c r="H18" s="16" t="s">
        <v>1113</v>
      </c>
      <c r="I18" s="16" t="s">
        <v>112</v>
      </c>
      <c r="J18" s="16" t="s">
        <v>113</v>
      </c>
      <c r="K18" s="16" t="s">
        <v>76</v>
      </c>
      <c r="L18" s="17">
        <v>44743</v>
      </c>
      <c r="M18" s="16"/>
      <c r="N18" s="17"/>
      <c r="O18" s="16" t="s">
        <v>1114</v>
      </c>
      <c r="P18" s="20" t="s">
        <v>1115</v>
      </c>
      <c r="Q18" s="21" t="s">
        <v>1116</v>
      </c>
      <c r="R18" s="22" t="s">
        <v>1117</v>
      </c>
    </row>
    <row r="19" spans="1:18" ht="30" x14ac:dyDescent="0.25">
      <c r="A19" s="11"/>
      <c r="B19" s="16" t="s">
        <v>1088</v>
      </c>
      <c r="C19" s="16" t="s">
        <v>1111</v>
      </c>
      <c r="D19" s="16" t="s">
        <v>1130</v>
      </c>
      <c r="E19" s="16">
        <v>32034</v>
      </c>
      <c r="F19" s="16">
        <v>2</v>
      </c>
      <c r="G19" s="18">
        <v>240000</v>
      </c>
      <c r="H19" s="16" t="s">
        <v>1131</v>
      </c>
      <c r="I19" s="16" t="s">
        <v>59</v>
      </c>
      <c r="J19" s="16" t="s">
        <v>113</v>
      </c>
      <c r="K19" s="16" t="s">
        <v>76</v>
      </c>
      <c r="L19" s="17">
        <v>44621</v>
      </c>
      <c r="M19" s="16"/>
      <c r="N19" s="17"/>
      <c r="O19" s="16" t="s">
        <v>1132</v>
      </c>
      <c r="P19" s="20" t="s">
        <v>1133</v>
      </c>
      <c r="Q19" s="21" t="s">
        <v>1271</v>
      </c>
      <c r="R19" s="22"/>
    </row>
    <row r="20" spans="1:18" ht="30" hidden="1" x14ac:dyDescent="0.25">
      <c r="A20" s="11"/>
      <c r="B20" s="16" t="s">
        <v>1088</v>
      </c>
      <c r="C20" s="16" t="s">
        <v>1111</v>
      </c>
      <c r="D20" s="16" t="s">
        <v>1134</v>
      </c>
      <c r="E20" s="16">
        <v>20419</v>
      </c>
      <c r="F20" s="16">
        <v>153</v>
      </c>
      <c r="G20" s="18">
        <v>726750</v>
      </c>
      <c r="H20" s="16" t="s">
        <v>1100</v>
      </c>
      <c r="I20" s="16" t="s">
        <v>59</v>
      </c>
      <c r="J20" s="16" t="s">
        <v>113</v>
      </c>
      <c r="K20" s="16" t="s">
        <v>76</v>
      </c>
      <c r="L20" s="17">
        <v>44593</v>
      </c>
      <c r="M20" s="16"/>
      <c r="N20" s="17"/>
      <c r="O20" s="16" t="s">
        <v>1135</v>
      </c>
      <c r="P20" s="20" t="s">
        <v>78</v>
      </c>
      <c r="Q20" s="21" t="s">
        <v>1136</v>
      </c>
      <c r="R20" s="22" t="s">
        <v>1137</v>
      </c>
    </row>
    <row r="21" spans="1:18" ht="30" x14ac:dyDescent="0.25">
      <c r="A21" s="11"/>
      <c r="B21" s="16" t="s">
        <v>1088</v>
      </c>
      <c r="C21" s="16" t="s">
        <v>1138</v>
      </c>
      <c r="D21" s="16" t="s">
        <v>1139</v>
      </c>
      <c r="E21" s="16">
        <v>22764</v>
      </c>
      <c r="F21" s="16"/>
      <c r="G21" s="18">
        <v>87000</v>
      </c>
      <c r="H21" s="16" t="s">
        <v>113</v>
      </c>
      <c r="I21" s="16" t="s">
        <v>59</v>
      </c>
      <c r="J21" s="16" t="s">
        <v>113</v>
      </c>
      <c r="K21" s="16" t="s">
        <v>61</v>
      </c>
      <c r="L21" s="17"/>
      <c r="M21" s="16" t="s">
        <v>1140</v>
      </c>
      <c r="N21" s="17">
        <v>44879</v>
      </c>
      <c r="O21" s="16" t="s">
        <v>1141</v>
      </c>
      <c r="P21" s="20" t="s">
        <v>78</v>
      </c>
      <c r="Q21" s="21" t="s">
        <v>1272</v>
      </c>
      <c r="R21" s="22"/>
    </row>
    <row r="22" spans="1:18" ht="30" hidden="1" x14ac:dyDescent="0.25">
      <c r="A22" s="11"/>
      <c r="B22" s="16" t="s">
        <v>1088</v>
      </c>
      <c r="C22" s="16" t="s">
        <v>1138</v>
      </c>
      <c r="D22" s="16" t="s">
        <v>1142</v>
      </c>
      <c r="E22" s="16">
        <v>3565</v>
      </c>
      <c r="F22" s="16"/>
      <c r="G22" s="18">
        <v>118817.73</v>
      </c>
      <c r="H22" s="16" t="s">
        <v>113</v>
      </c>
      <c r="I22" s="16" t="s">
        <v>59</v>
      </c>
      <c r="J22" s="16" t="s">
        <v>113</v>
      </c>
      <c r="K22" s="16" t="s">
        <v>61</v>
      </c>
      <c r="L22" s="17"/>
      <c r="M22" s="16" t="s">
        <v>1143</v>
      </c>
      <c r="N22" s="17">
        <v>44924</v>
      </c>
      <c r="O22" s="16" t="s">
        <v>1144</v>
      </c>
      <c r="P22" s="20" t="s">
        <v>78</v>
      </c>
      <c r="Q22" s="21" t="s">
        <v>1145</v>
      </c>
      <c r="R22" s="22" t="s">
        <v>1146</v>
      </c>
    </row>
    <row r="23" spans="1:18" ht="30" hidden="1" x14ac:dyDescent="0.25">
      <c r="A23" s="11"/>
      <c r="B23" s="16" t="s">
        <v>1088</v>
      </c>
      <c r="C23" s="16" t="s">
        <v>1138</v>
      </c>
      <c r="D23" s="16" t="s">
        <v>1147</v>
      </c>
      <c r="E23" s="16">
        <v>25372</v>
      </c>
      <c r="F23" s="16"/>
      <c r="G23" s="18">
        <v>100000</v>
      </c>
      <c r="H23" s="16" t="s">
        <v>113</v>
      </c>
      <c r="I23" s="16" t="s">
        <v>59</v>
      </c>
      <c r="J23" s="16" t="s">
        <v>113</v>
      </c>
      <c r="K23" s="16" t="s">
        <v>61</v>
      </c>
      <c r="L23" s="17"/>
      <c r="M23" s="16" t="s">
        <v>1148</v>
      </c>
      <c r="N23" s="17">
        <v>44771</v>
      </c>
      <c r="O23" s="16" t="s">
        <v>1149</v>
      </c>
      <c r="P23" s="20" t="s">
        <v>78</v>
      </c>
      <c r="Q23" s="21" t="s">
        <v>1150</v>
      </c>
      <c r="R23" s="22" t="s">
        <v>1151</v>
      </c>
    </row>
    <row r="24" spans="1:18" ht="30" hidden="1" x14ac:dyDescent="0.25">
      <c r="A24" s="11"/>
      <c r="B24" s="16" t="s">
        <v>1088</v>
      </c>
      <c r="C24" s="16" t="s">
        <v>1138</v>
      </c>
      <c r="D24" s="16" t="s">
        <v>1152</v>
      </c>
      <c r="E24" s="16">
        <v>17183</v>
      </c>
      <c r="F24" s="16"/>
      <c r="G24" s="18">
        <v>4200</v>
      </c>
      <c r="H24" s="16" t="s">
        <v>113</v>
      </c>
      <c r="I24" s="16" t="s">
        <v>59</v>
      </c>
      <c r="J24" s="16" t="s">
        <v>113</v>
      </c>
      <c r="K24" s="16" t="s">
        <v>76</v>
      </c>
      <c r="L24" s="17">
        <v>44713</v>
      </c>
      <c r="M24" s="16"/>
      <c r="N24" s="17"/>
      <c r="O24" s="16" t="s">
        <v>1153</v>
      </c>
      <c r="P24" s="20" t="s">
        <v>78</v>
      </c>
      <c r="Q24" s="21" t="s">
        <v>1154</v>
      </c>
      <c r="R24" s="22"/>
    </row>
    <row r="25" spans="1:18" x14ac:dyDescent="0.25">
      <c r="A25" s="11"/>
      <c r="B25" s="16" t="s">
        <v>1088</v>
      </c>
      <c r="C25" s="16" t="s">
        <v>1138</v>
      </c>
      <c r="D25" s="16" t="s">
        <v>1155</v>
      </c>
      <c r="E25" s="16">
        <v>22764</v>
      </c>
      <c r="F25" s="16"/>
      <c r="G25" s="18">
        <v>650</v>
      </c>
      <c r="H25" s="16" t="s">
        <v>113</v>
      </c>
      <c r="I25" s="16" t="s">
        <v>59</v>
      </c>
      <c r="J25" s="16" t="s">
        <v>113</v>
      </c>
      <c r="K25" s="16" t="s">
        <v>76</v>
      </c>
      <c r="L25" s="17">
        <v>44593</v>
      </c>
      <c r="M25" s="16"/>
      <c r="N25" s="17"/>
      <c r="O25" s="16"/>
      <c r="P25" s="20" t="s">
        <v>1156</v>
      </c>
      <c r="Q25" s="21"/>
      <c r="R25" s="22" t="s">
        <v>1157</v>
      </c>
    </row>
    <row r="26" spans="1:18" x14ac:dyDescent="0.25">
      <c r="A26" s="11"/>
      <c r="B26" s="16" t="s">
        <v>1088</v>
      </c>
      <c r="C26" s="16" t="s">
        <v>1138</v>
      </c>
      <c r="D26" s="16" t="s">
        <v>1158</v>
      </c>
      <c r="E26" s="16">
        <v>21903</v>
      </c>
      <c r="F26" s="16"/>
      <c r="G26" s="18">
        <v>7446</v>
      </c>
      <c r="H26" s="16" t="s">
        <v>113</v>
      </c>
      <c r="I26" s="16" t="s">
        <v>112</v>
      </c>
      <c r="J26" s="16" t="s">
        <v>113</v>
      </c>
      <c r="K26" s="16" t="s">
        <v>61</v>
      </c>
      <c r="L26" s="17"/>
      <c r="M26" s="16" t="s">
        <v>1159</v>
      </c>
      <c r="N26" s="17">
        <v>44872</v>
      </c>
      <c r="O26" s="16" t="s">
        <v>1160</v>
      </c>
      <c r="P26" s="20" t="s">
        <v>1050</v>
      </c>
      <c r="Q26" s="21"/>
      <c r="R26" s="22"/>
    </row>
    <row r="27" spans="1:18" ht="30" x14ac:dyDescent="0.25">
      <c r="A27" s="11"/>
      <c r="B27" s="16" t="s">
        <v>1088</v>
      </c>
      <c r="C27" s="16" t="s">
        <v>1138</v>
      </c>
      <c r="D27" s="16" t="s">
        <v>1161</v>
      </c>
      <c r="E27" s="16">
        <v>24198</v>
      </c>
      <c r="F27" s="16"/>
      <c r="G27" s="18">
        <v>5000</v>
      </c>
      <c r="H27" s="16" t="s">
        <v>113</v>
      </c>
      <c r="I27" s="16" t="s">
        <v>143</v>
      </c>
      <c r="J27" s="16" t="s">
        <v>113</v>
      </c>
      <c r="K27" s="16" t="s">
        <v>76</v>
      </c>
      <c r="L27" s="17">
        <v>44774</v>
      </c>
      <c r="M27" s="16"/>
      <c r="N27" s="17"/>
      <c r="O27" s="16" t="s">
        <v>1162</v>
      </c>
      <c r="P27" s="20" t="s">
        <v>1115</v>
      </c>
      <c r="Q27" s="21" t="s">
        <v>1163</v>
      </c>
      <c r="R27" s="22" t="s">
        <v>1164</v>
      </c>
    </row>
    <row r="28" spans="1:18" ht="60" hidden="1" x14ac:dyDescent="0.25">
      <c r="A28" s="11"/>
      <c r="B28" s="16" t="s">
        <v>1088</v>
      </c>
      <c r="C28" s="16" t="s">
        <v>1138</v>
      </c>
      <c r="D28" s="16" t="s">
        <v>1165</v>
      </c>
      <c r="E28" s="16">
        <v>2310</v>
      </c>
      <c r="F28" s="16">
        <v>2</v>
      </c>
      <c r="G28" s="18">
        <v>269850</v>
      </c>
      <c r="H28" s="16" t="s">
        <v>113</v>
      </c>
      <c r="I28" s="16" t="s">
        <v>112</v>
      </c>
      <c r="J28" s="16" t="s">
        <v>113</v>
      </c>
      <c r="K28" s="16" t="s">
        <v>76</v>
      </c>
      <c r="L28" s="17">
        <v>44835</v>
      </c>
      <c r="M28" s="16"/>
      <c r="N28" s="17"/>
      <c r="O28" s="16" t="s">
        <v>1166</v>
      </c>
      <c r="P28" s="20" t="s">
        <v>78</v>
      </c>
      <c r="Q28" s="21" t="s">
        <v>1167</v>
      </c>
      <c r="R28" s="22"/>
    </row>
    <row r="29" spans="1:18" ht="30" hidden="1" x14ac:dyDescent="0.25">
      <c r="A29" s="11"/>
      <c r="B29" s="16" t="s">
        <v>1088</v>
      </c>
      <c r="C29" s="16" t="s">
        <v>1138</v>
      </c>
      <c r="D29" s="16" t="s">
        <v>1168</v>
      </c>
      <c r="E29" s="16"/>
      <c r="F29" s="16"/>
      <c r="G29" s="18" t="s">
        <v>1169</v>
      </c>
      <c r="H29" s="16"/>
      <c r="I29" s="16"/>
      <c r="J29" s="16"/>
      <c r="K29" s="16" t="s">
        <v>76</v>
      </c>
      <c r="L29" s="17">
        <v>44713</v>
      </c>
      <c r="M29" s="16"/>
      <c r="N29" s="17"/>
      <c r="O29" s="16" t="s">
        <v>1153</v>
      </c>
      <c r="P29" s="20" t="s">
        <v>78</v>
      </c>
      <c r="Q29" s="21" t="s">
        <v>1154</v>
      </c>
      <c r="R29" s="22"/>
    </row>
    <row r="30" spans="1:18" ht="30" x14ac:dyDescent="0.25">
      <c r="A30" s="11"/>
      <c r="B30" s="16" t="s">
        <v>1088</v>
      </c>
      <c r="C30" s="16" t="s">
        <v>1138</v>
      </c>
      <c r="D30" s="16" t="s">
        <v>1170</v>
      </c>
      <c r="E30" s="16"/>
      <c r="F30" s="16"/>
      <c r="G30" s="18">
        <v>1500</v>
      </c>
      <c r="H30" s="16"/>
      <c r="I30" s="16"/>
      <c r="J30" s="16"/>
      <c r="K30" s="16" t="s">
        <v>76</v>
      </c>
      <c r="L30" s="17">
        <v>44713</v>
      </c>
      <c r="M30" s="16"/>
      <c r="N30" s="17"/>
      <c r="O30" s="16" t="s">
        <v>1273</v>
      </c>
      <c r="P30" s="20" t="s">
        <v>355</v>
      </c>
      <c r="Q30" s="21" t="s">
        <v>1274</v>
      </c>
      <c r="R30" s="22"/>
    </row>
    <row r="31" spans="1:18" ht="30" x14ac:dyDescent="0.25">
      <c r="A31" s="11"/>
      <c r="B31" s="16" t="s">
        <v>1088</v>
      </c>
      <c r="C31" s="16" t="s">
        <v>1171</v>
      </c>
      <c r="D31" s="16" t="s">
        <v>1172</v>
      </c>
      <c r="E31" s="16"/>
      <c r="F31" s="16"/>
      <c r="G31" s="18">
        <v>28881030.600000001</v>
      </c>
      <c r="H31" s="16"/>
      <c r="I31" s="16" t="s">
        <v>112</v>
      </c>
      <c r="J31" s="16"/>
      <c r="K31" s="16" t="s">
        <v>76</v>
      </c>
      <c r="L31" s="17">
        <v>44986</v>
      </c>
      <c r="M31" s="16"/>
      <c r="N31" s="17"/>
      <c r="O31" s="16" t="s">
        <v>1173</v>
      </c>
      <c r="P31" s="20" t="s">
        <v>358</v>
      </c>
      <c r="Q31" s="21" t="s">
        <v>1275</v>
      </c>
      <c r="R31" s="22"/>
    </row>
    <row r="32" spans="1:18" ht="30" x14ac:dyDescent="0.25">
      <c r="A32" s="11"/>
      <c r="B32" s="16" t="s">
        <v>1088</v>
      </c>
      <c r="C32" s="16" t="s">
        <v>1171</v>
      </c>
      <c r="D32" s="16" t="s">
        <v>1174</v>
      </c>
      <c r="E32" s="16"/>
      <c r="F32" s="16"/>
      <c r="G32" s="18">
        <v>530119.19999999995</v>
      </c>
      <c r="H32" s="16"/>
      <c r="I32" s="16" t="s">
        <v>112</v>
      </c>
      <c r="J32" s="16"/>
      <c r="K32" s="16" t="s">
        <v>76</v>
      </c>
      <c r="L32" s="17">
        <v>45197</v>
      </c>
      <c r="M32" s="16"/>
      <c r="N32" s="17"/>
      <c r="O32" s="16" t="s">
        <v>1175</v>
      </c>
      <c r="P32" s="20" t="s">
        <v>1115</v>
      </c>
      <c r="Q32" s="21" t="s">
        <v>1176</v>
      </c>
      <c r="R32" s="22" t="s">
        <v>1177</v>
      </c>
    </row>
    <row r="33" spans="1:18" ht="30" hidden="1" x14ac:dyDescent="0.25">
      <c r="A33" s="11"/>
      <c r="B33" s="16" t="s">
        <v>1088</v>
      </c>
      <c r="C33" s="16" t="s">
        <v>1088</v>
      </c>
      <c r="D33" s="16" t="s">
        <v>1178</v>
      </c>
      <c r="E33" s="16"/>
      <c r="F33" s="16"/>
      <c r="G33" s="18">
        <v>8000</v>
      </c>
      <c r="H33" s="16"/>
      <c r="I33" s="16" t="s">
        <v>59</v>
      </c>
      <c r="J33" s="16"/>
      <c r="K33" s="16" t="s">
        <v>76</v>
      </c>
      <c r="L33" s="17">
        <v>44682</v>
      </c>
      <c r="M33" s="16"/>
      <c r="N33" s="17"/>
      <c r="O33" s="16" t="s">
        <v>1179</v>
      </c>
      <c r="P33" s="20" t="s">
        <v>87</v>
      </c>
      <c r="Q33" s="21" t="s">
        <v>1180</v>
      </c>
      <c r="R33" s="22" t="s">
        <v>1181</v>
      </c>
    </row>
    <row r="34" spans="1:18" ht="30" x14ac:dyDescent="0.25">
      <c r="A34" s="11"/>
      <c r="B34" s="16" t="s">
        <v>1088</v>
      </c>
      <c r="C34" s="16" t="s">
        <v>1088</v>
      </c>
      <c r="D34" s="16" t="s">
        <v>1182</v>
      </c>
      <c r="E34" s="16"/>
      <c r="F34" s="16"/>
      <c r="G34" s="18">
        <v>160000</v>
      </c>
      <c r="H34" s="16"/>
      <c r="I34" s="16" t="s">
        <v>59</v>
      </c>
      <c r="J34" s="16"/>
      <c r="K34" s="16" t="s">
        <v>76</v>
      </c>
      <c r="L34" s="17"/>
      <c r="M34" s="16"/>
      <c r="N34" s="17"/>
      <c r="O34" s="16" t="s">
        <v>1183</v>
      </c>
      <c r="P34" s="20" t="s">
        <v>78</v>
      </c>
      <c r="Q34" s="21" t="s">
        <v>1276</v>
      </c>
      <c r="R34" s="22"/>
    </row>
    <row r="35" spans="1:18" x14ac:dyDescent="0.25">
      <c r="A35" s="11"/>
      <c r="B35" s="16" t="s">
        <v>1088</v>
      </c>
      <c r="C35" s="16" t="s">
        <v>1088</v>
      </c>
      <c r="D35" s="16" t="s">
        <v>1185</v>
      </c>
      <c r="E35" s="16"/>
      <c r="F35" s="16"/>
      <c r="G35" s="18">
        <v>152000</v>
      </c>
      <c r="H35" s="16"/>
      <c r="I35" s="16" t="s">
        <v>112</v>
      </c>
      <c r="J35" s="16"/>
      <c r="K35" s="16" t="s">
        <v>76</v>
      </c>
      <c r="L35" s="17"/>
      <c r="M35" s="16"/>
      <c r="N35" s="17"/>
      <c r="O35" s="16"/>
      <c r="P35" s="20" t="s">
        <v>100</v>
      </c>
      <c r="Q35" s="21"/>
      <c r="R35" s="22"/>
    </row>
    <row r="36" spans="1:18" ht="30" x14ac:dyDescent="0.25">
      <c r="A36" s="11"/>
      <c r="B36" s="16" t="s">
        <v>1088</v>
      </c>
      <c r="C36" s="16" t="s">
        <v>1088</v>
      </c>
      <c r="D36" s="16" t="s">
        <v>1186</v>
      </c>
      <c r="E36" s="16"/>
      <c r="F36" s="16"/>
      <c r="G36" s="18">
        <v>90299.199999999997</v>
      </c>
      <c r="H36" s="16"/>
      <c r="I36" s="16" t="s">
        <v>59</v>
      </c>
      <c r="J36" s="16"/>
      <c r="K36" s="16" t="s">
        <v>76</v>
      </c>
      <c r="L36" s="17"/>
      <c r="M36" s="16"/>
      <c r="N36" s="17"/>
      <c r="O36" s="16" t="s">
        <v>1187</v>
      </c>
      <c r="P36" s="20" t="s">
        <v>300</v>
      </c>
      <c r="Q36" s="21" t="s">
        <v>1277</v>
      </c>
      <c r="R36" s="22"/>
    </row>
    <row r="37" spans="1:18" ht="60" x14ac:dyDescent="0.25">
      <c r="A37" s="11"/>
      <c r="B37" s="16" t="s">
        <v>1188</v>
      </c>
      <c r="C37" s="16"/>
      <c r="D37" s="16" t="s">
        <v>1189</v>
      </c>
      <c r="E37" s="16"/>
      <c r="F37" s="16" t="s">
        <v>1190</v>
      </c>
      <c r="G37" s="18">
        <v>4500</v>
      </c>
      <c r="H37" s="16" t="s">
        <v>1191</v>
      </c>
      <c r="I37" s="16" t="s">
        <v>59</v>
      </c>
      <c r="J37" s="16" t="s">
        <v>96</v>
      </c>
      <c r="K37" s="16" t="s">
        <v>76</v>
      </c>
      <c r="L37" s="17">
        <v>44682</v>
      </c>
      <c r="M37" s="16"/>
      <c r="N37" s="17"/>
      <c r="O37" s="16"/>
      <c r="P37" s="20" t="s">
        <v>100</v>
      </c>
      <c r="Q37" s="21"/>
      <c r="R37" s="22"/>
    </row>
    <row r="38" spans="1:18" ht="60" hidden="1" x14ac:dyDescent="0.25">
      <c r="A38" s="11"/>
      <c r="B38" s="16" t="s">
        <v>1188</v>
      </c>
      <c r="C38" s="16"/>
      <c r="D38" s="16" t="s">
        <v>1192</v>
      </c>
      <c r="E38" s="16">
        <v>462193</v>
      </c>
      <c r="F38" s="16">
        <v>1</v>
      </c>
      <c r="G38" s="18">
        <v>11000</v>
      </c>
      <c r="H38" s="16" t="s">
        <v>1193</v>
      </c>
      <c r="I38" s="16" t="s">
        <v>59</v>
      </c>
      <c r="J38" s="16" t="s">
        <v>96</v>
      </c>
      <c r="K38" s="16" t="s">
        <v>76</v>
      </c>
      <c r="L38" s="17">
        <v>44621</v>
      </c>
      <c r="M38" s="16"/>
      <c r="N38" s="17"/>
      <c r="O38" s="16" t="s">
        <v>1194</v>
      </c>
      <c r="P38" s="20" t="s">
        <v>78</v>
      </c>
      <c r="Q38" s="21" t="s">
        <v>1195</v>
      </c>
      <c r="R38" s="22"/>
    </row>
    <row r="39" spans="1:18" ht="75" hidden="1" x14ac:dyDescent="0.25">
      <c r="A39" s="11"/>
      <c r="B39" s="16" t="s">
        <v>1188</v>
      </c>
      <c r="C39" s="16"/>
      <c r="D39" s="16" t="s">
        <v>1196</v>
      </c>
      <c r="E39" s="16">
        <v>410459</v>
      </c>
      <c r="F39" s="16">
        <v>1</v>
      </c>
      <c r="G39" s="18">
        <v>1934.9</v>
      </c>
      <c r="H39" s="16" t="s">
        <v>1191</v>
      </c>
      <c r="I39" s="16" t="s">
        <v>112</v>
      </c>
      <c r="J39" s="16" t="s">
        <v>96</v>
      </c>
      <c r="K39" s="16" t="s">
        <v>76</v>
      </c>
      <c r="L39" s="17">
        <v>44621</v>
      </c>
      <c r="M39" s="16"/>
      <c r="N39" s="17"/>
      <c r="O39" s="16" t="s">
        <v>1194</v>
      </c>
      <c r="P39" s="20" t="s">
        <v>78</v>
      </c>
      <c r="Q39" s="21" t="s">
        <v>1197</v>
      </c>
      <c r="R39" s="22"/>
    </row>
    <row r="40" spans="1:18" ht="60" hidden="1" x14ac:dyDescent="0.25">
      <c r="A40" s="11"/>
      <c r="B40" s="16" t="s">
        <v>1188</v>
      </c>
      <c r="C40" s="16"/>
      <c r="D40" s="16" t="s">
        <v>1198</v>
      </c>
      <c r="E40" s="16">
        <v>450977</v>
      </c>
      <c r="F40" s="16">
        <v>1</v>
      </c>
      <c r="G40" s="18">
        <v>949</v>
      </c>
      <c r="H40" s="16" t="s">
        <v>1191</v>
      </c>
      <c r="I40" s="16" t="s">
        <v>112</v>
      </c>
      <c r="J40" s="16" t="s">
        <v>96</v>
      </c>
      <c r="K40" s="16" t="s">
        <v>76</v>
      </c>
      <c r="L40" s="17">
        <v>44621</v>
      </c>
      <c r="M40" s="16"/>
      <c r="N40" s="17"/>
      <c r="O40" s="16" t="s">
        <v>1194</v>
      </c>
      <c r="P40" s="20" t="s">
        <v>78</v>
      </c>
      <c r="Q40" s="21" t="s">
        <v>1199</v>
      </c>
      <c r="R40" s="22"/>
    </row>
    <row r="41" spans="1:18" ht="60" hidden="1" x14ac:dyDescent="0.25">
      <c r="A41" s="11"/>
      <c r="B41" s="16" t="s">
        <v>1188</v>
      </c>
      <c r="C41" s="16"/>
      <c r="D41" s="16" t="s">
        <v>1200</v>
      </c>
      <c r="E41" s="16">
        <v>450465</v>
      </c>
      <c r="F41" s="16">
        <v>1</v>
      </c>
      <c r="G41" s="18">
        <v>755</v>
      </c>
      <c r="H41" s="16" t="s">
        <v>1191</v>
      </c>
      <c r="I41" s="16" t="s">
        <v>112</v>
      </c>
      <c r="J41" s="16" t="s">
        <v>96</v>
      </c>
      <c r="K41" s="16" t="s">
        <v>76</v>
      </c>
      <c r="L41" s="17">
        <v>44621</v>
      </c>
      <c r="M41" s="16"/>
      <c r="N41" s="17"/>
      <c r="O41" s="16" t="s">
        <v>1194</v>
      </c>
      <c r="P41" s="20" t="s">
        <v>78</v>
      </c>
      <c r="Q41" s="21" t="s">
        <v>1197</v>
      </c>
      <c r="R41" s="22"/>
    </row>
    <row r="42" spans="1:18" ht="60" hidden="1" x14ac:dyDescent="0.25">
      <c r="A42" s="11"/>
      <c r="B42" s="16" t="s">
        <v>1188</v>
      </c>
      <c r="C42" s="16"/>
      <c r="D42" s="16" t="s">
        <v>1201</v>
      </c>
      <c r="E42" s="16">
        <v>446446</v>
      </c>
      <c r="F42" s="16">
        <v>1</v>
      </c>
      <c r="G42" s="18">
        <v>14178.68</v>
      </c>
      <c r="H42" s="16" t="s">
        <v>1202</v>
      </c>
      <c r="I42" s="16" t="s">
        <v>59</v>
      </c>
      <c r="J42" s="16" t="s">
        <v>96</v>
      </c>
      <c r="K42" s="16" t="s">
        <v>76</v>
      </c>
      <c r="L42" s="17">
        <v>44773</v>
      </c>
      <c r="M42" s="16"/>
      <c r="N42" s="17"/>
      <c r="O42" s="16" t="s">
        <v>1194</v>
      </c>
      <c r="P42" s="20" t="s">
        <v>78</v>
      </c>
      <c r="Q42" s="21" t="s">
        <v>1203</v>
      </c>
      <c r="R42" s="22"/>
    </row>
    <row r="43" spans="1:18" ht="60" x14ac:dyDescent="0.25">
      <c r="A43" s="11"/>
      <c r="B43" s="16" t="s">
        <v>1188</v>
      </c>
      <c r="C43" s="16"/>
      <c r="D43" s="16" t="s">
        <v>1204</v>
      </c>
      <c r="E43" s="16">
        <v>26387</v>
      </c>
      <c r="F43" s="16">
        <v>5</v>
      </c>
      <c r="G43" s="18">
        <v>908.45</v>
      </c>
      <c r="H43" s="16" t="s">
        <v>1202</v>
      </c>
      <c r="I43" s="16" t="s">
        <v>59</v>
      </c>
      <c r="J43" s="16" t="s">
        <v>96</v>
      </c>
      <c r="K43" s="16" t="s">
        <v>76</v>
      </c>
      <c r="L43" s="17">
        <v>44773</v>
      </c>
      <c r="M43" s="16"/>
      <c r="N43" s="17"/>
      <c r="O43" s="16" t="s">
        <v>1194</v>
      </c>
      <c r="P43" s="20" t="s">
        <v>1232</v>
      </c>
      <c r="Q43" s="21" t="s">
        <v>1278</v>
      </c>
      <c r="R43" s="22" t="s">
        <v>1279</v>
      </c>
    </row>
    <row r="44" spans="1:18" ht="60" hidden="1" x14ac:dyDescent="0.25">
      <c r="A44" s="11"/>
      <c r="B44" s="16" t="s">
        <v>1188</v>
      </c>
      <c r="C44" s="16"/>
      <c r="D44" s="16" t="s">
        <v>1205</v>
      </c>
      <c r="E44" s="16">
        <v>432168</v>
      </c>
      <c r="F44" s="16">
        <v>3</v>
      </c>
      <c r="G44" s="18">
        <v>355.48</v>
      </c>
      <c r="H44" s="16" t="s">
        <v>1202</v>
      </c>
      <c r="I44" s="16" t="s">
        <v>59</v>
      </c>
      <c r="J44" s="16" t="s">
        <v>96</v>
      </c>
      <c r="K44" s="16" t="s">
        <v>76</v>
      </c>
      <c r="L44" s="17">
        <v>44773</v>
      </c>
      <c r="M44" s="16"/>
      <c r="N44" s="17"/>
      <c r="O44" s="16" t="s">
        <v>1194</v>
      </c>
      <c r="P44" s="20" t="s">
        <v>78</v>
      </c>
      <c r="Q44" s="21" t="s">
        <v>1203</v>
      </c>
      <c r="R44" s="22"/>
    </row>
    <row r="45" spans="1:18" ht="60" hidden="1" x14ac:dyDescent="0.25">
      <c r="A45" s="11"/>
      <c r="B45" s="16" t="s">
        <v>1188</v>
      </c>
      <c r="C45" s="16"/>
      <c r="D45" s="16" t="s">
        <v>1206</v>
      </c>
      <c r="E45" s="16">
        <v>39177</v>
      </c>
      <c r="F45" s="16">
        <v>6</v>
      </c>
      <c r="G45" s="18">
        <v>27667.65</v>
      </c>
      <c r="H45" s="16" t="s">
        <v>1202</v>
      </c>
      <c r="I45" s="16" t="s">
        <v>59</v>
      </c>
      <c r="J45" s="16" t="s">
        <v>96</v>
      </c>
      <c r="K45" s="16" t="s">
        <v>76</v>
      </c>
      <c r="L45" s="17">
        <v>44773</v>
      </c>
      <c r="M45" s="16"/>
      <c r="N45" s="17"/>
      <c r="O45" s="16" t="s">
        <v>1194</v>
      </c>
      <c r="P45" s="20" t="s">
        <v>78</v>
      </c>
      <c r="Q45" s="21" t="s">
        <v>1203</v>
      </c>
      <c r="R45" s="22"/>
    </row>
    <row r="46" spans="1:18" ht="60" hidden="1" x14ac:dyDescent="0.25">
      <c r="A46" s="11"/>
      <c r="B46" s="16" t="s">
        <v>1188</v>
      </c>
      <c r="C46" s="16"/>
      <c r="D46" s="16" t="s">
        <v>1207</v>
      </c>
      <c r="E46" s="16">
        <v>150895</v>
      </c>
      <c r="F46" s="16">
        <v>1</v>
      </c>
      <c r="G46" s="18">
        <v>8765</v>
      </c>
      <c r="H46" s="16" t="s">
        <v>1202</v>
      </c>
      <c r="I46" s="16" t="s">
        <v>59</v>
      </c>
      <c r="J46" s="16" t="s">
        <v>96</v>
      </c>
      <c r="K46" s="16" t="s">
        <v>76</v>
      </c>
      <c r="L46" s="17">
        <v>44773</v>
      </c>
      <c r="M46" s="16"/>
      <c r="N46" s="17"/>
      <c r="O46" s="16" t="s">
        <v>1194</v>
      </c>
      <c r="P46" s="20" t="s">
        <v>78</v>
      </c>
      <c r="Q46" s="21" t="s">
        <v>1208</v>
      </c>
      <c r="R46" s="22"/>
    </row>
    <row r="47" spans="1:18" ht="60" x14ac:dyDescent="0.25">
      <c r="A47" s="11"/>
      <c r="B47" s="16" t="s">
        <v>1188</v>
      </c>
      <c r="C47" s="16"/>
      <c r="D47" s="16" t="s">
        <v>1209</v>
      </c>
      <c r="E47" s="16">
        <v>389557</v>
      </c>
      <c r="F47" s="16">
        <v>1</v>
      </c>
      <c r="G47" s="18">
        <v>91.31</v>
      </c>
      <c r="H47" s="16" t="s">
        <v>1202</v>
      </c>
      <c r="I47" s="16" t="s">
        <v>59</v>
      </c>
      <c r="J47" s="16" t="s">
        <v>96</v>
      </c>
      <c r="K47" s="16" t="s">
        <v>76</v>
      </c>
      <c r="L47" s="17">
        <v>44773</v>
      </c>
      <c r="M47" s="16"/>
      <c r="N47" s="17"/>
      <c r="O47" s="16" t="s">
        <v>1194</v>
      </c>
      <c r="P47" s="20" t="s">
        <v>1232</v>
      </c>
      <c r="Q47" s="21" t="s">
        <v>1278</v>
      </c>
      <c r="R47" s="22" t="s">
        <v>1279</v>
      </c>
    </row>
    <row r="48" spans="1:18" ht="60" hidden="1" x14ac:dyDescent="0.25">
      <c r="A48" s="11"/>
      <c r="B48" s="16" t="s">
        <v>1188</v>
      </c>
      <c r="C48" s="16"/>
      <c r="D48" s="16" t="s">
        <v>1210</v>
      </c>
      <c r="E48" s="16">
        <v>437552</v>
      </c>
      <c r="F48" s="16">
        <v>1</v>
      </c>
      <c r="G48" s="18">
        <v>530.87</v>
      </c>
      <c r="H48" s="16" t="s">
        <v>1202</v>
      </c>
      <c r="I48" s="16" t="s">
        <v>59</v>
      </c>
      <c r="J48" s="16" t="s">
        <v>96</v>
      </c>
      <c r="K48" s="16" t="s">
        <v>76</v>
      </c>
      <c r="L48" s="17">
        <v>44773</v>
      </c>
      <c r="M48" s="16"/>
      <c r="N48" s="17"/>
      <c r="O48" s="16" t="s">
        <v>1194</v>
      </c>
      <c r="P48" s="20" t="s">
        <v>78</v>
      </c>
      <c r="Q48" s="21" t="s">
        <v>1197</v>
      </c>
      <c r="R48" s="22"/>
    </row>
    <row r="49" spans="1:18" ht="60" hidden="1" x14ac:dyDescent="0.25">
      <c r="A49" s="11"/>
      <c r="B49" s="16" t="s">
        <v>1188</v>
      </c>
      <c r="C49" s="16"/>
      <c r="D49" s="16" t="s">
        <v>1211</v>
      </c>
      <c r="E49" s="16">
        <v>462352</v>
      </c>
      <c r="F49" s="16">
        <v>1</v>
      </c>
      <c r="G49" s="18">
        <v>114.4</v>
      </c>
      <c r="H49" s="16" t="s">
        <v>1202</v>
      </c>
      <c r="I49" s="16" t="s">
        <v>59</v>
      </c>
      <c r="J49" s="16" t="s">
        <v>96</v>
      </c>
      <c r="K49" s="16" t="s">
        <v>76</v>
      </c>
      <c r="L49" s="17">
        <v>44773</v>
      </c>
      <c r="M49" s="16"/>
      <c r="N49" s="17"/>
      <c r="O49" s="16" t="s">
        <v>1194</v>
      </c>
      <c r="P49" s="20" t="s">
        <v>87</v>
      </c>
      <c r="Q49" s="21" t="s">
        <v>65</v>
      </c>
      <c r="R49" s="22" t="s">
        <v>1212</v>
      </c>
    </row>
    <row r="50" spans="1:18" ht="60" x14ac:dyDescent="0.25">
      <c r="A50" s="11"/>
      <c r="B50" s="16" t="s">
        <v>1188</v>
      </c>
      <c r="C50" s="16"/>
      <c r="D50" s="16" t="s">
        <v>1213</v>
      </c>
      <c r="E50" s="16">
        <v>5797</v>
      </c>
      <c r="F50" s="16">
        <v>1</v>
      </c>
      <c r="G50" s="18">
        <v>1200</v>
      </c>
      <c r="H50" s="16" t="s">
        <v>1214</v>
      </c>
      <c r="I50" s="16" t="s">
        <v>112</v>
      </c>
      <c r="J50" s="16" t="s">
        <v>96</v>
      </c>
      <c r="K50" s="16" t="s">
        <v>76</v>
      </c>
      <c r="L50" s="17">
        <v>44682</v>
      </c>
      <c r="M50" s="16"/>
      <c r="N50" s="17"/>
      <c r="O50" s="16"/>
      <c r="P50" s="20" t="s">
        <v>100</v>
      </c>
      <c r="Q50" s="21"/>
      <c r="R50" s="22"/>
    </row>
    <row r="51" spans="1:18" ht="60" x14ac:dyDescent="0.25">
      <c r="A51" s="11"/>
      <c r="B51" s="16" t="s">
        <v>1188</v>
      </c>
      <c r="C51" s="16"/>
      <c r="D51" s="16" t="s">
        <v>1215</v>
      </c>
      <c r="E51" s="16">
        <v>22373</v>
      </c>
      <c r="F51" s="16">
        <v>2540</v>
      </c>
      <c r="G51" s="18">
        <v>133296.35999999999</v>
      </c>
      <c r="H51" s="16" t="s">
        <v>1216</v>
      </c>
      <c r="I51" s="16" t="s">
        <v>112</v>
      </c>
      <c r="J51" s="16" t="s">
        <v>96</v>
      </c>
      <c r="K51" s="16" t="s">
        <v>76</v>
      </c>
      <c r="L51" s="17"/>
      <c r="M51" s="16"/>
      <c r="N51" s="17"/>
      <c r="O51" s="16" t="s">
        <v>1217</v>
      </c>
      <c r="P51" s="20" t="s">
        <v>115</v>
      </c>
      <c r="Q51" s="21" t="s">
        <v>1218</v>
      </c>
      <c r="R51" s="22"/>
    </row>
    <row r="52" spans="1:18" ht="60" x14ac:dyDescent="0.25">
      <c r="A52" s="11"/>
      <c r="B52" s="16" t="s">
        <v>1188</v>
      </c>
      <c r="C52" s="16"/>
      <c r="D52" s="16" t="s">
        <v>1219</v>
      </c>
      <c r="E52" s="16">
        <v>22373</v>
      </c>
      <c r="F52" s="16">
        <v>2736</v>
      </c>
      <c r="G52" s="18">
        <v>142928.64000000001</v>
      </c>
      <c r="H52" s="16" t="s">
        <v>1220</v>
      </c>
      <c r="I52" s="16" t="s">
        <v>112</v>
      </c>
      <c r="J52" s="16" t="s">
        <v>96</v>
      </c>
      <c r="K52" s="16" t="s">
        <v>76</v>
      </c>
      <c r="L52" s="17"/>
      <c r="M52" s="16"/>
      <c r="N52" s="17"/>
      <c r="O52" s="16" t="s">
        <v>1221</v>
      </c>
      <c r="P52" s="20" t="s">
        <v>115</v>
      </c>
      <c r="Q52" s="21" t="s">
        <v>1222</v>
      </c>
      <c r="R52" s="22"/>
    </row>
    <row r="53" spans="1:18" ht="60" x14ac:dyDescent="0.25">
      <c r="A53" s="11"/>
      <c r="B53" s="16" t="s">
        <v>1188</v>
      </c>
      <c r="C53" s="16"/>
      <c r="D53" s="16" t="s">
        <v>1223</v>
      </c>
      <c r="E53" s="16">
        <v>22098</v>
      </c>
      <c r="F53" s="16">
        <v>2</v>
      </c>
      <c r="G53" s="18">
        <v>1000</v>
      </c>
      <c r="H53" s="16" t="s">
        <v>1193</v>
      </c>
      <c r="I53" s="16" t="s">
        <v>112</v>
      </c>
      <c r="J53" s="16" t="s">
        <v>96</v>
      </c>
      <c r="K53" s="16" t="s">
        <v>76</v>
      </c>
      <c r="L53" s="17">
        <v>44773</v>
      </c>
      <c r="M53" s="16"/>
      <c r="N53" s="17"/>
      <c r="O53" s="16" t="s">
        <v>1224</v>
      </c>
      <c r="P53" s="20" t="s">
        <v>1133</v>
      </c>
      <c r="Q53" s="21" t="s">
        <v>1280</v>
      </c>
      <c r="R53" s="22"/>
    </row>
    <row r="54" spans="1:18" ht="30" x14ac:dyDescent="0.25">
      <c r="A54" s="11"/>
      <c r="B54" s="16" t="s">
        <v>1188</v>
      </c>
      <c r="C54" s="16"/>
      <c r="D54" s="16" t="s">
        <v>1225</v>
      </c>
      <c r="E54" s="16">
        <v>14052</v>
      </c>
      <c r="F54" s="16" t="s">
        <v>1226</v>
      </c>
      <c r="G54" s="18">
        <v>7406.16</v>
      </c>
      <c r="H54" s="16" t="s">
        <v>1227</v>
      </c>
      <c r="I54" s="16" t="s">
        <v>112</v>
      </c>
      <c r="J54" s="16" t="s">
        <v>96</v>
      </c>
      <c r="K54" s="16" t="s">
        <v>76</v>
      </c>
      <c r="L54" s="17">
        <v>44926</v>
      </c>
      <c r="M54" s="16"/>
      <c r="N54" s="17"/>
      <c r="O54" s="16" t="s">
        <v>1228</v>
      </c>
      <c r="P54" s="20" t="s">
        <v>358</v>
      </c>
      <c r="Q54" s="21" t="s">
        <v>1229</v>
      </c>
      <c r="R54" s="22" t="s">
        <v>1230</v>
      </c>
    </row>
  </sheetData>
  <mergeCells count="6">
    <mergeCell ref="B2:C2"/>
    <mergeCell ref="B1:E1"/>
    <mergeCell ref="P1:R2"/>
    <mergeCell ref="M2:N2"/>
    <mergeCell ref="F1:H2"/>
    <mergeCell ref="I1:L2"/>
  </mergeCells>
  <conditionalFormatting sqref="M4:N33 M34 M35:N52">
    <cfRule type="expression" dxfId="4" priority="6">
      <formula>$K4="N"</formula>
    </cfRule>
  </conditionalFormatting>
  <conditionalFormatting sqref="L4:L54">
    <cfRule type="expression" dxfId="3" priority="5">
      <formula>$K4="R"</formula>
    </cfRule>
  </conditionalFormatting>
  <conditionalFormatting sqref="N34">
    <cfRule type="expression" dxfId="2" priority="3">
      <formula>$K34="N"</formula>
    </cfRule>
  </conditionalFormatting>
  <conditionalFormatting sqref="M53:N53">
    <cfRule type="expression" dxfId="1" priority="2">
      <formula>$K53="N"</formula>
    </cfRule>
  </conditionalFormatting>
  <conditionalFormatting sqref="M54:N54">
    <cfRule type="expression" dxfId="0" priority="1">
      <formula>$K54="N"</formula>
    </cfRule>
  </conditionalFormatting>
  <dataValidations count="5">
    <dataValidation type="date" operator="greaterThanOrEqual" allowBlank="1" showInputMessage="1" showErrorMessage="1" error="Digite uma data válida" sqref="N4:N33 N35:N52" xr:uid="{00000000-0002-0000-0600-000000000000}">
      <formula1>44197</formula1>
    </dataValidation>
    <dataValidation operator="greaterThanOrEqual" allowBlank="1" showInputMessage="1" showErrorMessage="1" error="Digite uma data válida" sqref="O33" xr:uid="{00000000-0002-0000-0600-000001000000}"/>
    <dataValidation type="list" allowBlank="1" showInputMessage="1" showErrorMessage="1" sqref="I4:I54" xr:uid="{00000000-0002-0000-0600-000002000000}">
      <formula1>"Alto,Médio,Baixo"</formula1>
    </dataValidation>
    <dataValidation type="date" operator="greaterThan" allowBlank="1" showInputMessage="1" showErrorMessage="1" error="Digite uma data válida." sqref="L4:L54" xr:uid="{00000000-0002-0000-0600-000003000000}">
      <formula1>44197</formula1>
    </dataValidation>
    <dataValidation type="list" allowBlank="1" showInputMessage="1" showErrorMessage="1" sqref="K4:K54" xr:uid="{00000000-0002-0000-0600-000004000000}">
      <formula1>"R,N"</formula1>
    </dataValidation>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5000000}">
          <x14:formula1>
            <xm:f>_ObjetivosEstrategicos!$B$4:$B$17</xm:f>
          </x14:formula1>
          <xm:sqref>J4:J54</xm:sqref>
        </x14:dataValidation>
        <x14:dataValidation type="list" allowBlank="1" showInputMessage="1" showErrorMessage="1" xr:uid="{00000000-0002-0000-0600-000006000000}">
          <x14:formula1>
            <xm:f>_Núcleos!$B$4:$B$14</xm:f>
          </x14:formula1>
          <xm:sqref>B4:B54</xm:sqref>
        </x14:dataValidation>
        <x14:dataValidation type="list" allowBlank="1" showInputMessage="1" showErrorMessage="1" xr:uid="{00000000-0002-0000-0600-000007000000}">
          <x14:formula1>
            <xm:f>_Status!$B$3:$B$25</xm:f>
          </x14:formula1>
          <xm:sqref>P4:P54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2:D26"/>
  <sheetViews>
    <sheetView showGridLines="0" workbookViewId="0">
      <selection activeCell="B26" sqref="B26"/>
    </sheetView>
  </sheetViews>
  <sheetFormatPr defaultColWidth="0" defaultRowHeight="15" x14ac:dyDescent="0.25"/>
  <cols>
    <col min="1" max="1" width="3.7109375" customWidth="1"/>
    <col min="2" max="2" width="45.42578125" bestFit="1" customWidth="1"/>
    <col min="3" max="3" width="9.140625" customWidth="1"/>
    <col min="4" max="4" width="0" hidden="1" customWidth="1"/>
    <col min="5" max="16384" width="9.140625" hidden="1"/>
  </cols>
  <sheetData>
    <row r="2" spans="2:2" x14ac:dyDescent="0.25">
      <c r="B2" t="s">
        <v>52</v>
      </c>
    </row>
    <row r="3" spans="2:2" x14ac:dyDescent="0.25">
      <c r="B3" t="s">
        <v>100</v>
      </c>
    </row>
    <row r="4" spans="2:2" x14ac:dyDescent="0.25">
      <c r="B4" t="s">
        <v>1115</v>
      </c>
    </row>
    <row r="5" spans="2:2" x14ac:dyDescent="0.25">
      <c r="B5" t="s">
        <v>271</v>
      </c>
    </row>
    <row r="6" spans="2:2" x14ac:dyDescent="0.25">
      <c r="B6" t="s">
        <v>115</v>
      </c>
    </row>
    <row r="7" spans="2:2" x14ac:dyDescent="0.25">
      <c r="B7" t="s">
        <v>1102</v>
      </c>
    </row>
    <row r="8" spans="2:2" x14ac:dyDescent="0.25">
      <c r="B8" t="s">
        <v>355</v>
      </c>
    </row>
    <row r="9" spans="2:2" x14ac:dyDescent="0.25">
      <c r="B9" t="s">
        <v>325</v>
      </c>
    </row>
    <row r="10" spans="2:2" x14ac:dyDescent="0.25">
      <c r="B10" t="s">
        <v>358</v>
      </c>
    </row>
    <row r="11" spans="2:2" x14ac:dyDescent="0.25">
      <c r="B11" t="s">
        <v>300</v>
      </c>
    </row>
    <row r="12" spans="2:2" x14ac:dyDescent="0.25">
      <c r="B12" t="s">
        <v>1097</v>
      </c>
    </row>
    <row r="13" spans="2:2" x14ac:dyDescent="0.25">
      <c r="B13" t="s">
        <v>367</v>
      </c>
    </row>
    <row r="14" spans="2:2" x14ac:dyDescent="0.25">
      <c r="B14" t="s">
        <v>285</v>
      </c>
    </row>
    <row r="15" spans="2:2" x14ac:dyDescent="0.25">
      <c r="B15" t="s">
        <v>1231</v>
      </c>
    </row>
    <row r="16" spans="2:2" x14ac:dyDescent="0.25">
      <c r="B16" t="s">
        <v>1232</v>
      </c>
    </row>
    <row r="17" spans="2:2" x14ac:dyDescent="0.25">
      <c r="B17" t="s">
        <v>1233</v>
      </c>
    </row>
    <row r="18" spans="2:2" x14ac:dyDescent="0.25">
      <c r="B18" t="s">
        <v>725</v>
      </c>
    </row>
    <row r="19" spans="2:2" x14ac:dyDescent="0.25">
      <c r="B19" t="s">
        <v>1184</v>
      </c>
    </row>
    <row r="20" spans="2:2" x14ac:dyDescent="0.25">
      <c r="B20" t="s">
        <v>1133</v>
      </c>
    </row>
    <row r="21" spans="2:2" x14ac:dyDescent="0.25">
      <c r="B21" t="s">
        <v>1234</v>
      </c>
    </row>
    <row r="22" spans="2:2" x14ac:dyDescent="0.25">
      <c r="B22" t="s">
        <v>1156</v>
      </c>
    </row>
    <row r="23" spans="2:2" x14ac:dyDescent="0.25">
      <c r="B23" t="s">
        <v>87</v>
      </c>
    </row>
    <row r="24" spans="2:2" x14ac:dyDescent="0.25">
      <c r="B24" t="s">
        <v>1050</v>
      </c>
    </row>
    <row r="25" spans="2:2" x14ac:dyDescent="0.25">
      <c r="B25" t="s">
        <v>78</v>
      </c>
    </row>
    <row r="26" spans="2:2" x14ac:dyDescent="0.25">
      <c r="B26" s="72" t="s">
        <v>64</v>
      </c>
    </row>
  </sheetData>
  <pageMargins left="0.511811024" right="0.511811024" top="0.78740157499999996" bottom="0.78740157499999996" header="0.31496062000000002" footer="0.31496062000000002"/>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B11"/>
  <sheetViews>
    <sheetView workbookViewId="0">
      <selection activeCell="G16" sqref="G16"/>
    </sheetView>
  </sheetViews>
  <sheetFormatPr defaultRowHeight="15" x14ac:dyDescent="0.25"/>
  <cols>
    <col min="1" max="1" width="9.140625" style="1"/>
    <col min="2" max="2" width="16.28515625" style="1" bestFit="1" customWidth="1"/>
    <col min="3" max="16384" width="9.140625" style="1"/>
  </cols>
  <sheetData>
    <row r="4" spans="2:2" x14ac:dyDescent="0.25">
      <c r="B4" s="2" t="s">
        <v>1235</v>
      </c>
    </row>
    <row r="5" spans="2:2" x14ac:dyDescent="0.25">
      <c r="B5" s="2" t="s">
        <v>5</v>
      </c>
    </row>
    <row r="6" spans="2:2" x14ac:dyDescent="0.25">
      <c r="B6" s="2" t="s">
        <v>6</v>
      </c>
    </row>
    <row r="7" spans="2:2" x14ac:dyDescent="0.25">
      <c r="B7" s="2" t="s">
        <v>7</v>
      </c>
    </row>
    <row r="8" spans="2:2" x14ac:dyDescent="0.25">
      <c r="B8" s="2" t="s">
        <v>8</v>
      </c>
    </row>
    <row r="9" spans="2:2" x14ac:dyDescent="0.25">
      <c r="B9" s="2" t="s">
        <v>9</v>
      </c>
    </row>
    <row r="10" spans="2:2" x14ac:dyDescent="0.25">
      <c r="B10" s="2" t="s">
        <v>5</v>
      </c>
    </row>
    <row r="11" spans="2:2" x14ac:dyDescent="0.25">
      <c r="B11" s="3"/>
    </row>
  </sheetData>
  <pageMargins left="0.511811024" right="0.511811024" top="0.78740157499999996" bottom="0.78740157499999996" header="0.31496062000000002" footer="0.31496062000000002"/>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765D5D87AAEED47AD680D8F4BEF09B6" ma:contentTypeVersion="10" ma:contentTypeDescription="Create a new document." ma:contentTypeScope="" ma:versionID="4f4aa975e2bf8ef0f096bf5dfb3c79dd">
  <xsd:schema xmlns:xsd="http://www.w3.org/2001/XMLSchema" xmlns:xs="http://www.w3.org/2001/XMLSchema" xmlns:p="http://schemas.microsoft.com/office/2006/metadata/properties" xmlns:ns2="e8202274-3a45-4b5a-95f7-81d846dbeaf3" xmlns:ns3="ff9ba76c-36fa-4ae2-9b4b-5ac1086cb33d" targetNamespace="http://schemas.microsoft.com/office/2006/metadata/properties" ma:root="true" ma:fieldsID="a86f1bb6617f3d6a3769ae0120ca3375" ns2:_="" ns3:_="">
    <xsd:import namespace="e8202274-3a45-4b5a-95f7-81d846dbeaf3"/>
    <xsd:import namespace="ff9ba76c-36fa-4ae2-9b4b-5ac1086cb3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202274-3a45-4b5a-95f7-81d846dbea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f9ba76c-36fa-4ae2-9b4b-5ac1086cb33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DADDE6-D76B-41D1-AD4E-E693A72E118A}">
  <ds:schemaRefs>
    <ds:schemaRef ds:uri="http://schemas.microsoft.com/sharepoint/v3/contenttype/forms"/>
  </ds:schemaRefs>
</ds:datastoreItem>
</file>

<file path=customXml/itemProps2.xml><?xml version="1.0" encoding="utf-8"?>
<ds:datastoreItem xmlns:ds="http://schemas.openxmlformats.org/officeDocument/2006/customXml" ds:itemID="{AE737A8A-66B1-4044-9322-ACDE9B646C8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03C2147-4316-4F39-80B0-657EA348B4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202274-3a45-4b5a-95f7-81d846dbeaf3"/>
    <ds:schemaRef ds:uri="ff9ba76c-36fa-4ae2-9b4b-5ac1086cb3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7</vt:i4>
      </vt:variant>
    </vt:vector>
  </HeadingPairs>
  <TitlesOfParts>
    <vt:vector size="18" baseType="lpstr">
      <vt:lpstr>CONSOLIDAÇÃO</vt:lpstr>
      <vt:lpstr>UAPA</vt:lpstr>
      <vt:lpstr>UCIN</vt:lpstr>
      <vt:lpstr>UGEP</vt:lpstr>
      <vt:lpstr>UMAD</vt:lpstr>
      <vt:lpstr>UMIN</vt:lpstr>
      <vt:lpstr>USAS</vt:lpstr>
      <vt:lpstr>_Status</vt:lpstr>
      <vt:lpstr>_Subsecretarias</vt:lpstr>
      <vt:lpstr>_Núcleos</vt:lpstr>
      <vt:lpstr>_ObjetivosEstrategicos</vt:lpstr>
      <vt:lpstr>UAPA!ListaStatus</vt:lpstr>
      <vt:lpstr>UCIN!ListaStatus</vt:lpstr>
      <vt:lpstr>UGEP!ListaStatus</vt:lpstr>
      <vt:lpstr>UMAD!ListaStatus</vt:lpstr>
      <vt:lpstr>UMIN!ListaStatus</vt:lpstr>
      <vt:lpstr>USAS!ListaStatus</vt:lpstr>
      <vt:lpstr>ListaStatus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Vinicius Teixeira</dc:creator>
  <cp:keywords/>
  <dc:description/>
  <cp:lastModifiedBy>Vinicius Teixeira</cp:lastModifiedBy>
  <cp:revision/>
  <dcterms:created xsi:type="dcterms:W3CDTF">2021-09-03T15:14:55Z</dcterms:created>
  <dcterms:modified xsi:type="dcterms:W3CDTF">2022-11-25T22:15:30Z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0x0101002765D5D87AAEED47AD680D8F4BEF09B6</vt:lpwstr>
  </property>
</Properties>
</file>